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44" documentId="8_{B37A3269-2188-4F92-A55E-32C8D7523657}" xr6:coauthVersionLast="47" xr6:coauthVersionMax="47" xr10:uidLastSave="{CED5FCB0-33AD-4ABD-9C1D-0D8EC3F6CB75}"/>
  <bookViews>
    <workbookView xWindow="25695" yWindow="0" windowWidth="26010" windowHeight="20985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29" i="1" l="1"/>
  <c r="AY20" i="1"/>
  <c r="AX20" i="1"/>
  <c r="AY9" i="1"/>
  <c r="AY2" i="1"/>
  <c r="AY24" i="1" s="1"/>
  <c r="AX29" i="1"/>
  <c r="AX9" i="1"/>
  <c r="AX2" i="1"/>
  <c r="AW29" i="1"/>
  <c r="AW20" i="1"/>
  <c r="AW9" i="1"/>
  <c r="AW2" i="1"/>
  <c r="AV2" i="1"/>
  <c r="AV9" i="1"/>
  <c r="AV20" i="1"/>
  <c r="AV29" i="1"/>
  <c r="AX24" i="1" l="1"/>
  <c r="AW24" i="1"/>
  <c r="AV24" i="1"/>
  <c r="AU29" i="1" l="1"/>
  <c r="AU20" i="1"/>
  <c r="AU9" i="1"/>
  <c r="AU2" i="1"/>
  <c r="AT29" i="1"/>
  <c r="AT20" i="1"/>
  <c r="AT9" i="1"/>
  <c r="AT2" i="1"/>
  <c r="AT24" i="1" l="1"/>
  <c r="AU24" i="1"/>
  <c r="AS29" i="1"/>
  <c r="AS20" i="1"/>
  <c r="AS9" i="1"/>
  <c r="AS2" i="1"/>
  <c r="AS24" i="1" l="1"/>
  <c r="AR29" i="1"/>
  <c r="AR20" i="1"/>
  <c r="AR9" i="1"/>
  <c r="AR2" i="1"/>
  <c r="AR24" i="1" l="1"/>
  <c r="AQ29" i="1"/>
  <c r="AQ2" i="1"/>
  <c r="AQ9" i="1"/>
  <c r="AQ20" i="1"/>
  <c r="AQ24" i="1" l="1"/>
  <c r="AP20" i="1"/>
  <c r="AP9" i="1"/>
  <c r="AP2" i="1"/>
  <c r="AP24" i="1" l="1"/>
  <c r="AO20" i="1"/>
  <c r="AN20" i="1" l="1"/>
  <c r="AN2" i="1"/>
  <c r="AO9" i="1" l="1"/>
  <c r="AN9" i="1"/>
  <c r="AO2" i="1"/>
  <c r="AO24" i="1" l="1"/>
  <c r="D2" i="1"/>
  <c r="D24" i="1" s="1"/>
  <c r="C2" i="1"/>
  <c r="C24" i="1" s="1"/>
  <c r="B2" i="1"/>
  <c r="B24" i="1" s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R24" i="1" l="1"/>
  <c r="AC24" i="1"/>
  <c r="I24" i="1"/>
  <c r="V24" i="1"/>
  <c r="AH24" i="1"/>
  <c r="P24" i="1"/>
  <c r="T24" i="1"/>
  <c r="Z24" i="1"/>
  <c r="AB24" i="1"/>
  <c r="AD24" i="1"/>
  <c r="AJ24" i="1"/>
  <c r="M24" i="1"/>
  <c r="S24" i="1"/>
  <c r="G24" i="1"/>
  <c r="K24" i="1"/>
  <c r="Q24" i="1"/>
  <c r="Y24" i="1"/>
  <c r="AA24" i="1"/>
  <c r="AE24" i="1"/>
  <c r="AG24" i="1"/>
  <c r="AI24" i="1"/>
  <c r="X24" i="1"/>
  <c r="O24" i="1"/>
  <c r="AM24" i="1"/>
  <c r="AL24" i="1"/>
  <c r="AK24" i="1"/>
  <c r="AF24" i="1"/>
  <c r="W24" i="1"/>
  <c r="U24" i="1"/>
  <c r="F24" i="1"/>
  <c r="H24" i="1"/>
  <c r="J24" i="1"/>
  <c r="L24" i="1"/>
  <c r="N24" i="1"/>
  <c r="E24" i="1"/>
  <c r="AN24" i="1"/>
</calcChain>
</file>

<file path=xl/sharedStrings.xml><?xml version="1.0" encoding="utf-8"?>
<sst xmlns="http://schemas.openxmlformats.org/spreadsheetml/2006/main" count="44" uniqueCount="43">
  <si>
    <t>Regnskapsposter</t>
  </si>
  <si>
    <t>Produksjonsbaserte inntekter:</t>
  </si>
  <si>
    <t xml:space="preserve">     Kjøtt og biprodukter</t>
  </si>
  <si>
    <t xml:space="preserve">     Bonus</t>
  </si>
  <si>
    <t xml:space="preserve">     Endring i reinhjordverdien</t>
  </si>
  <si>
    <t xml:space="preserve">     Binæringsinntekter</t>
  </si>
  <si>
    <t xml:space="preserve">     Kjøre- og arbeidsinntekter</t>
  </si>
  <si>
    <t xml:space="preserve">     Andre prod. baserte innt.</t>
  </si>
  <si>
    <t>Statstilskudd:</t>
  </si>
  <si>
    <t xml:space="preserve">     Ordinære tilskudd</t>
  </si>
  <si>
    <t xml:space="preserve">     Andre tilskudd</t>
  </si>
  <si>
    <t xml:space="preserve">     Ekstraordinære tilskudd</t>
  </si>
  <si>
    <t xml:space="preserve">     Tilskudd til binæringer</t>
  </si>
  <si>
    <t xml:space="preserve">     Verdiskapningsprogram</t>
  </si>
  <si>
    <t xml:space="preserve">     Tiltak mot radioaktivitet</t>
  </si>
  <si>
    <t xml:space="preserve">    Snøscooterkompensasjon</t>
  </si>
  <si>
    <t>Konfl.demp. tiltak rovvilt</t>
  </si>
  <si>
    <t>Erstatninger:</t>
  </si>
  <si>
    <t xml:space="preserve">     Tap av rein</t>
  </si>
  <si>
    <t xml:space="preserve">     Arealinngrep</t>
  </si>
  <si>
    <t>Sum inntekter:</t>
  </si>
  <si>
    <t>Kostnader:</t>
  </si>
  <si>
    <t xml:space="preserve">     Driftsenhetenes/siidaandelenes kostnader</t>
  </si>
  <si>
    <t xml:space="preserve">     Felleskostnader</t>
  </si>
  <si>
    <t xml:space="preserve">     Kostnader i tamreinlag</t>
  </si>
  <si>
    <t>Sum kostnader:</t>
  </si>
  <si>
    <t>Vederlag for arbeid og kapital</t>
  </si>
  <si>
    <t>Renter på lånt kapital</t>
  </si>
  <si>
    <t>Vederlag for arbeid og egenkapital</t>
  </si>
  <si>
    <t xml:space="preserve">     Totalt (1.000 kr)</t>
  </si>
  <si>
    <t xml:space="preserve">     Per årsverk(kr)</t>
  </si>
  <si>
    <t xml:space="preserve">     Per driftsenhet/siidaandel (kr)</t>
  </si>
  <si>
    <t>Sum årsverk inkl tamrein*</t>
  </si>
  <si>
    <t>Antall driftsenheter/siidaandeler inkludert årsverk i tamreinlag</t>
  </si>
  <si>
    <t>*Tamreinlagenes årsverk er, for enkelte av årene, ikke inkludert.</t>
  </si>
  <si>
    <t xml:space="preserve"> - </t>
  </si>
  <si>
    <t xml:space="preserve">     Velferdsordninger</t>
  </si>
  <si>
    <t>Bonus er fra 2023 slått sammen med kjøtt og biprodukter</t>
  </si>
  <si>
    <t>Binæringsinntekter er ikke med fra 2023</t>
  </si>
  <si>
    <t>Velferdsordninger tas med fra Totalregnskapet 2023</t>
  </si>
  <si>
    <t>Ekstraordinære tilskudd er fra 2023 slått sammen med andre tilskudd i dokumentet Reindriftens utvklingsfond</t>
  </si>
  <si>
    <t>Tilskudd vindkraft</t>
  </si>
  <si>
    <t>Kompensasjon fra forsvaret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</si>
</sst>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3" fontId="2" fillId="0" borderId="5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3" fontId="2" fillId="3" borderId="13" xfId="0" applyNumberFormat="1" applyFont="1" applyFill="1" applyBorder="1" applyAlignment="1">
      <alignment horizontal="right"/>
    </xf>
    <xf numFmtId="3" fontId="2" fillId="0" borderId="8" xfId="0" applyNumberFormat="1" applyFont="1" applyBorder="1"/>
    <xf numFmtId="3" fontId="2" fillId="0" borderId="16" xfId="0" applyNumberFormat="1" applyFont="1" applyBorder="1"/>
    <xf numFmtId="3" fontId="3" fillId="0" borderId="15" xfId="0" applyNumberFormat="1" applyFont="1" applyBorder="1"/>
    <xf numFmtId="3" fontId="2" fillId="0" borderId="17" xfId="0" applyNumberFormat="1" applyFont="1" applyBorder="1"/>
    <xf numFmtId="3" fontId="2" fillId="0" borderId="21" xfId="0" applyNumberFormat="1" applyFont="1" applyBorder="1"/>
    <xf numFmtId="1" fontId="1" fillId="2" borderId="1" xfId="0" applyNumberFormat="1" applyFont="1" applyFill="1" applyBorder="1"/>
    <xf numFmtId="3" fontId="2" fillId="4" borderId="17" xfId="0" applyNumberFormat="1" applyFont="1" applyFill="1" applyBorder="1"/>
    <xf numFmtId="3" fontId="2" fillId="4" borderId="12" xfId="0" applyNumberFormat="1" applyFont="1" applyFill="1" applyBorder="1"/>
    <xf numFmtId="3" fontId="2" fillId="4" borderId="15" xfId="0" applyNumberFormat="1" applyFont="1" applyFill="1" applyBorder="1"/>
    <xf numFmtId="3" fontId="2" fillId="4" borderId="13" xfId="0" applyNumberFormat="1" applyFont="1" applyFill="1" applyBorder="1" applyAlignment="1">
      <alignment horizontal="right"/>
    </xf>
    <xf numFmtId="3" fontId="2" fillId="4" borderId="14" xfId="0" applyNumberFormat="1" applyFont="1" applyFill="1" applyBorder="1" applyAlignment="1">
      <alignment horizontal="right"/>
    </xf>
    <xf numFmtId="3" fontId="1" fillId="5" borderId="15" xfId="0" applyNumberFormat="1" applyFont="1" applyFill="1" applyBorder="1"/>
    <xf numFmtId="3" fontId="1" fillId="5" borderId="21" xfId="0" applyNumberFormat="1" applyFont="1" applyFill="1" applyBorder="1"/>
    <xf numFmtId="3" fontId="1" fillId="5" borderId="13" xfId="0" applyNumberFormat="1" applyFont="1" applyFill="1" applyBorder="1" applyAlignment="1">
      <alignment horizontal="right"/>
    </xf>
    <xf numFmtId="3" fontId="2" fillId="0" borderId="6" xfId="0" applyNumberFormat="1" applyFont="1" applyBorder="1"/>
    <xf numFmtId="3" fontId="2" fillId="4" borderId="9" xfId="0" applyNumberFormat="1" applyFont="1" applyFill="1" applyBorder="1"/>
    <xf numFmtId="3" fontId="2" fillId="4" borderId="4" xfId="0" applyNumberFormat="1" applyFont="1" applyFill="1" applyBorder="1"/>
    <xf numFmtId="3" fontId="2" fillId="0" borderId="7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6" borderId="5" xfId="0" applyNumberFormat="1" applyFont="1" applyFill="1" applyBorder="1"/>
    <xf numFmtId="3" fontId="2" fillId="6" borderId="17" xfId="0" applyNumberFormat="1" applyFont="1" applyFill="1" applyBorder="1"/>
    <xf numFmtId="3" fontId="2" fillId="6" borderId="5" xfId="0" applyNumberFormat="1" applyFont="1" applyFill="1" applyBorder="1" applyAlignment="1">
      <alignment horizontal="left" indent="2"/>
    </xf>
    <xf numFmtId="3" fontId="2" fillId="6" borderId="6" xfId="0" applyNumberFormat="1" applyFont="1" applyFill="1" applyBorder="1" applyAlignment="1">
      <alignment horizontal="right"/>
    </xf>
    <xf numFmtId="3" fontId="2" fillId="0" borderId="15" xfId="0" applyNumberFormat="1" applyFont="1" applyBorder="1"/>
    <xf numFmtId="3" fontId="4" fillId="6" borderId="17" xfId="0" applyNumberFormat="1" applyFont="1" applyFill="1" applyBorder="1"/>
    <xf numFmtId="3" fontId="4" fillId="6" borderId="5" xfId="0" applyNumberFormat="1" applyFont="1" applyFill="1" applyBorder="1"/>
    <xf numFmtId="3" fontId="4" fillId="6" borderId="5" xfId="0" applyNumberFormat="1" applyFont="1" applyFill="1" applyBorder="1" applyAlignment="1">
      <alignment horizontal="left" indent="2"/>
    </xf>
    <xf numFmtId="3" fontId="4" fillId="0" borderId="21" xfId="0" applyNumberFormat="1" applyFont="1" applyBorder="1"/>
    <xf numFmtId="1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right"/>
    </xf>
    <xf numFmtId="3" fontId="2" fillId="0" borderId="18" xfId="0" applyNumberFormat="1" applyFont="1" applyBorder="1"/>
    <xf numFmtId="3" fontId="2" fillId="0" borderId="19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5" fillId="0" borderId="0" xfId="0" applyFont="1"/>
    <xf numFmtId="3" fontId="4" fillId="0" borderId="14" xfId="0" applyNumberFormat="1" applyFont="1" applyBorder="1" applyAlignment="1">
      <alignment horizontal="right"/>
    </xf>
    <xf numFmtId="3" fontId="2" fillId="4" borderId="13" xfId="0" applyNumberFormat="1" applyFont="1" applyFill="1" applyBorder="1"/>
    <xf numFmtId="3" fontId="2" fillId="4" borderId="22" xfId="0" applyNumberFormat="1" applyFont="1" applyFill="1" applyBorder="1"/>
    <xf numFmtId="3" fontId="2" fillId="4" borderId="14" xfId="0" applyNumberFormat="1" applyFont="1" applyFill="1" applyBorder="1"/>
    <xf numFmtId="3" fontId="1" fillId="5" borderId="14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2" fillId="4" borderId="24" xfId="0" applyNumberFormat="1" applyFont="1" applyFill="1" applyBorder="1"/>
    <xf numFmtId="3" fontId="2" fillId="4" borderId="25" xfId="0" applyNumberFormat="1" applyFont="1" applyFill="1" applyBorder="1"/>
    <xf numFmtId="3" fontId="2" fillId="0" borderId="8" xfId="0" applyNumberFormat="1" applyFont="1" applyBorder="1" applyAlignment="1">
      <alignment horizontal="left" indent="2"/>
    </xf>
    <xf numFmtId="3" fontId="2" fillId="0" borderId="26" xfId="0" applyNumberFormat="1" applyFont="1" applyBorder="1"/>
    <xf numFmtId="0" fontId="2" fillId="0" borderId="9" xfId="0" applyFont="1" applyBorder="1"/>
    <xf numFmtId="3" fontId="3" fillId="0" borderId="12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1" fontId="2" fillId="0" borderId="10" xfId="0" applyNumberFormat="1" applyFont="1" applyBorder="1"/>
    <xf numFmtId="3" fontId="1" fillId="5" borderId="16" xfId="0" applyNumberFormat="1" applyFont="1" applyFill="1" applyBorder="1"/>
    <xf numFmtId="3" fontId="1" fillId="5" borderId="13" xfId="0" applyNumberFormat="1" applyFont="1" applyFill="1" applyBorder="1"/>
    <xf numFmtId="3" fontId="2" fillId="0" borderId="13" xfId="0" applyNumberFormat="1" applyFont="1" applyBorder="1"/>
    <xf numFmtId="3" fontId="2" fillId="0" borderId="10" xfId="0" applyNumberFormat="1" applyFont="1" applyBorder="1"/>
    <xf numFmtId="3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2" fillId="4" borderId="10" xfId="0" applyNumberFormat="1" applyFont="1" applyFill="1" applyBorder="1"/>
    <xf numFmtId="3" fontId="4" fillId="0" borderId="13" xfId="0" applyNumberFormat="1" applyFont="1" applyBorder="1" applyAlignment="1">
      <alignment horizontal="right"/>
    </xf>
    <xf numFmtId="3" fontId="2" fillId="4" borderId="30" xfId="0" applyNumberFormat="1" applyFont="1" applyFill="1" applyBorder="1"/>
    <xf numFmtId="3" fontId="2" fillId="0" borderId="22" xfId="0" applyNumberFormat="1" applyFont="1" applyBorder="1" applyAlignment="1">
      <alignment horizontal="right"/>
    </xf>
    <xf numFmtId="3" fontId="2" fillId="4" borderId="21" xfId="0" applyNumberFormat="1" applyFont="1" applyFill="1" applyBorder="1"/>
    <xf numFmtId="3" fontId="1" fillId="5" borderId="14" xfId="0" applyNumberFormat="1" applyFont="1" applyFill="1" applyBorder="1"/>
    <xf numFmtId="3" fontId="4" fillId="0" borderId="21" xfId="0" applyNumberFormat="1" applyFont="1" applyBorder="1" applyAlignment="1">
      <alignment horizontal="right"/>
    </xf>
    <xf numFmtId="3" fontId="1" fillId="5" borderId="21" xfId="0" applyNumberFormat="1" applyFont="1" applyFill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left"/>
    </xf>
    <xf numFmtId="3" fontId="2" fillId="4" borderId="33" xfId="0" applyNumberFormat="1" applyFont="1" applyFill="1" applyBorder="1"/>
    <xf numFmtId="3" fontId="2" fillId="4" borderId="11" xfId="0" applyNumberFormat="1" applyFont="1" applyFill="1" applyBorder="1"/>
    <xf numFmtId="3" fontId="1" fillId="5" borderId="12" xfId="0" applyNumberFormat="1" applyFont="1" applyFill="1" applyBorder="1"/>
    <xf numFmtId="3" fontId="4" fillId="0" borderId="7" xfId="0" applyNumberFormat="1" applyFont="1" applyBorder="1" applyAlignment="1">
      <alignment horizontal="right"/>
    </xf>
    <xf numFmtId="3" fontId="4" fillId="6" borderId="7" xfId="0" applyNumberFormat="1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" fontId="1" fillId="2" borderId="3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2" fillId="6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6" borderId="0" xfId="0" applyNumberFormat="1" applyFont="1" applyFill="1"/>
    <xf numFmtId="3" fontId="4" fillId="6" borderId="0" xfId="0" applyNumberFormat="1" applyFont="1" applyFill="1"/>
    <xf numFmtId="3" fontId="2" fillId="0" borderId="0" xfId="0" applyNumberFormat="1" applyFont="1"/>
    <xf numFmtId="1" fontId="2" fillId="0" borderId="0" xfId="0" applyNumberFormat="1" applyFont="1"/>
    <xf numFmtId="0" fontId="6" fillId="0" borderId="0" xfId="0" applyFont="1"/>
    <xf numFmtId="3" fontId="2" fillId="7" borderId="28" xfId="0" applyNumberFormat="1" applyFont="1" applyFill="1" applyBorder="1" applyAlignment="1">
      <alignment horizontal="right"/>
    </xf>
    <xf numFmtId="3" fontId="2" fillId="7" borderId="6" xfId="0" applyNumberFormat="1" applyFont="1" applyFill="1" applyBorder="1" applyAlignment="1">
      <alignment horizontal="right"/>
    </xf>
    <xf numFmtId="3" fontId="2" fillId="7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3"/>
  <sheetViews>
    <sheetView tabSelected="1" zoomScaleNormal="100" workbookViewId="0">
      <pane xSplit="1" topLeftCell="AH1" activePane="topRight" state="frozen"/>
      <selection pane="topRight" activeCell="AR52" sqref="AR52"/>
    </sheetView>
  </sheetViews>
  <sheetFormatPr baseColWidth="10" defaultColWidth="9.140625" defaultRowHeight="15" x14ac:dyDescent="0.25"/>
  <cols>
    <col min="1" max="1" width="54.7109375" customWidth="1"/>
    <col min="2" max="44" width="9.140625" customWidth="1"/>
  </cols>
  <sheetData>
    <row r="1" spans="1:51" ht="15.75" thickBot="1" x14ac:dyDescent="0.3">
      <c r="A1" s="51" t="s">
        <v>0</v>
      </c>
      <c r="B1" s="10">
        <v>1975</v>
      </c>
      <c r="C1" s="10">
        <v>1976</v>
      </c>
      <c r="D1" s="10">
        <v>1977</v>
      </c>
      <c r="E1" s="10">
        <v>1978</v>
      </c>
      <c r="F1" s="10">
        <v>1979</v>
      </c>
      <c r="G1" s="10">
        <v>1980</v>
      </c>
      <c r="H1" s="10">
        <v>1981</v>
      </c>
      <c r="I1" s="10">
        <v>1982</v>
      </c>
      <c r="J1" s="10">
        <v>1983</v>
      </c>
      <c r="K1" s="10">
        <v>1984</v>
      </c>
      <c r="L1" s="10">
        <v>1985</v>
      </c>
      <c r="M1" s="10">
        <v>1986</v>
      </c>
      <c r="N1" s="10">
        <v>1987</v>
      </c>
      <c r="O1" s="10">
        <v>1988</v>
      </c>
      <c r="P1" s="10">
        <v>1989</v>
      </c>
      <c r="Q1" s="10">
        <v>1990</v>
      </c>
      <c r="R1" s="10">
        <v>1991</v>
      </c>
      <c r="S1" s="10">
        <v>1992</v>
      </c>
      <c r="T1" s="10">
        <v>1993</v>
      </c>
      <c r="U1" s="10">
        <v>1994</v>
      </c>
      <c r="V1" s="10">
        <v>1995</v>
      </c>
      <c r="W1" s="10">
        <v>1996</v>
      </c>
      <c r="X1" s="10">
        <v>1997</v>
      </c>
      <c r="Y1" s="10">
        <v>1998</v>
      </c>
      <c r="Z1" s="10">
        <v>1999</v>
      </c>
      <c r="AA1" s="10">
        <v>2000</v>
      </c>
      <c r="AB1" s="10">
        <v>2001</v>
      </c>
      <c r="AC1" s="10">
        <v>2002</v>
      </c>
      <c r="AD1" s="10">
        <v>2003</v>
      </c>
      <c r="AE1" s="10">
        <v>2004</v>
      </c>
      <c r="AF1" s="10">
        <v>2005</v>
      </c>
      <c r="AG1" s="10">
        <v>2006</v>
      </c>
      <c r="AH1" s="10">
        <v>2007</v>
      </c>
      <c r="AI1" s="39">
        <v>2008</v>
      </c>
      <c r="AJ1" s="39">
        <v>2009</v>
      </c>
      <c r="AK1" s="39">
        <v>2010</v>
      </c>
      <c r="AL1" s="39">
        <v>2011</v>
      </c>
      <c r="AM1" s="40">
        <v>2012</v>
      </c>
      <c r="AN1" s="40">
        <v>2013</v>
      </c>
      <c r="AO1" s="40">
        <v>2014</v>
      </c>
      <c r="AP1" s="39">
        <v>2015</v>
      </c>
      <c r="AQ1" s="39">
        <v>2016</v>
      </c>
      <c r="AR1" s="40">
        <v>2017</v>
      </c>
      <c r="AS1" s="40">
        <v>2018</v>
      </c>
      <c r="AT1" s="40">
        <v>2019</v>
      </c>
      <c r="AU1" s="39">
        <v>2020</v>
      </c>
      <c r="AV1" s="86">
        <v>2021</v>
      </c>
      <c r="AW1" s="39">
        <v>2022</v>
      </c>
      <c r="AX1" s="39">
        <v>2023</v>
      </c>
      <c r="AY1" s="39">
        <v>2024</v>
      </c>
    </row>
    <row r="2" spans="1:51" x14ac:dyDescent="0.25">
      <c r="A2" s="21" t="s">
        <v>1</v>
      </c>
      <c r="B2" s="52">
        <f t="shared" ref="B2:D2" si="0">SUM(B3:B8)</f>
        <v>31594</v>
      </c>
      <c r="C2" s="52">
        <f t="shared" si="0"/>
        <v>37503</v>
      </c>
      <c r="D2" s="52">
        <f t="shared" si="0"/>
        <v>45841</v>
      </c>
      <c r="E2" s="52">
        <f>SUM(E3:E8)</f>
        <v>44247</v>
      </c>
      <c r="F2" s="52">
        <f t="shared" ref="F2:AM2" si="1">SUM(F3:F8)</f>
        <v>46799</v>
      </c>
      <c r="G2" s="52">
        <f t="shared" si="1"/>
        <v>50815</v>
      </c>
      <c r="H2" s="52">
        <f t="shared" si="1"/>
        <v>63047</v>
      </c>
      <c r="I2" s="52">
        <f t="shared" si="1"/>
        <v>58560</v>
      </c>
      <c r="J2" s="52">
        <f t="shared" si="1"/>
        <v>65312</v>
      </c>
      <c r="K2" s="52">
        <f t="shared" si="1"/>
        <v>64363</v>
      </c>
      <c r="L2" s="52">
        <f t="shared" si="1"/>
        <v>65114</v>
      </c>
      <c r="M2" s="52">
        <f t="shared" si="1"/>
        <v>73019</v>
      </c>
      <c r="N2" s="52">
        <f t="shared" si="1"/>
        <v>81123</v>
      </c>
      <c r="O2" s="52">
        <f t="shared" si="1"/>
        <v>90545</v>
      </c>
      <c r="P2" s="52">
        <f t="shared" si="1"/>
        <v>77727</v>
      </c>
      <c r="Q2" s="52">
        <f t="shared" si="1"/>
        <v>70227</v>
      </c>
      <c r="R2" s="52">
        <f t="shared" si="1"/>
        <v>86687</v>
      </c>
      <c r="S2" s="52">
        <f t="shared" si="1"/>
        <v>89240</v>
      </c>
      <c r="T2" s="52">
        <f t="shared" si="1"/>
        <v>99132</v>
      </c>
      <c r="U2" s="52">
        <f t="shared" si="1"/>
        <v>93259</v>
      </c>
      <c r="V2" s="52">
        <f t="shared" si="1"/>
        <v>88968</v>
      </c>
      <c r="W2" s="52">
        <f t="shared" si="1"/>
        <v>84956</v>
      </c>
      <c r="X2" s="52">
        <f t="shared" si="1"/>
        <v>61866</v>
      </c>
      <c r="Y2" s="52">
        <f t="shared" si="1"/>
        <v>84501</v>
      </c>
      <c r="Z2" s="52">
        <f t="shared" si="1"/>
        <v>62221</v>
      </c>
      <c r="AA2" s="52">
        <f t="shared" si="1"/>
        <v>69511</v>
      </c>
      <c r="AB2" s="52">
        <f t="shared" si="1"/>
        <v>102768</v>
      </c>
      <c r="AC2" s="52">
        <f t="shared" si="1"/>
        <v>129646</v>
      </c>
      <c r="AD2" s="52">
        <f t="shared" si="1"/>
        <v>158177</v>
      </c>
      <c r="AE2" s="52">
        <f t="shared" si="1"/>
        <v>150005</v>
      </c>
      <c r="AF2" s="52">
        <f t="shared" si="1"/>
        <v>122529.60019647593</v>
      </c>
      <c r="AG2" s="52">
        <f t="shared" si="1"/>
        <v>145148.72427416372</v>
      </c>
      <c r="AH2" s="52">
        <f t="shared" si="1"/>
        <v>165134</v>
      </c>
      <c r="AI2" s="52">
        <f t="shared" si="1"/>
        <v>161087</v>
      </c>
      <c r="AJ2" s="52">
        <f t="shared" si="1"/>
        <v>182535.70409851574</v>
      </c>
      <c r="AK2" s="52">
        <f t="shared" si="1"/>
        <v>174258.7266558588</v>
      </c>
      <c r="AL2" s="52">
        <f t="shared" si="1"/>
        <v>142660.41840675962</v>
      </c>
      <c r="AM2" s="52">
        <f t="shared" si="1"/>
        <v>122824.74547527728</v>
      </c>
      <c r="AN2" s="52">
        <f t="shared" ref="AN2:AO2" si="2">SUM(AN3:AN8)</f>
        <v>117844</v>
      </c>
      <c r="AO2" s="53">
        <f t="shared" si="2"/>
        <v>128343.62347753209</v>
      </c>
      <c r="AP2" s="69">
        <f t="shared" ref="AP2" si="3">SUM(AP3:AP8)</f>
        <v>176103</v>
      </c>
      <c r="AQ2" s="53">
        <f t="shared" ref="AQ2:AY2" si="4">SUM(AQ3:AQ8)</f>
        <v>173076.1696567616</v>
      </c>
      <c r="AR2" s="79">
        <f t="shared" si="4"/>
        <v>156701.83890002576</v>
      </c>
      <c r="AS2" s="79">
        <f t="shared" si="4"/>
        <v>190542.73601666838</v>
      </c>
      <c r="AT2" s="79">
        <f t="shared" si="4"/>
        <v>176009.29308391604</v>
      </c>
      <c r="AU2" s="69">
        <f t="shared" si="4"/>
        <v>154156.57377800875</v>
      </c>
      <c r="AV2" s="53">
        <f t="shared" si="4"/>
        <v>205729.15854671531</v>
      </c>
      <c r="AW2" s="69">
        <f t="shared" si="4"/>
        <v>228815</v>
      </c>
      <c r="AX2" s="69">
        <f t="shared" si="4"/>
        <v>234381</v>
      </c>
      <c r="AY2" s="69">
        <f t="shared" si="4"/>
        <v>225187</v>
      </c>
    </row>
    <row r="3" spans="1:51" x14ac:dyDescent="0.25">
      <c r="A3" s="5" t="s">
        <v>2</v>
      </c>
      <c r="B3" s="1">
        <v>24907</v>
      </c>
      <c r="C3" s="1">
        <v>30977</v>
      </c>
      <c r="D3" s="1">
        <v>36580</v>
      </c>
      <c r="E3" s="1">
        <v>37988</v>
      </c>
      <c r="F3" s="1">
        <v>42286</v>
      </c>
      <c r="G3" s="1">
        <v>42468</v>
      </c>
      <c r="H3" s="1">
        <v>47649</v>
      </c>
      <c r="I3" s="1">
        <v>52578</v>
      </c>
      <c r="J3" s="1">
        <v>56740</v>
      </c>
      <c r="K3" s="1">
        <v>63198</v>
      </c>
      <c r="L3" s="1">
        <v>65944</v>
      </c>
      <c r="M3" s="1">
        <v>67369</v>
      </c>
      <c r="N3" s="1">
        <v>81564</v>
      </c>
      <c r="O3" s="1">
        <v>89225</v>
      </c>
      <c r="P3" s="1">
        <v>83913</v>
      </c>
      <c r="Q3" s="1">
        <v>74650</v>
      </c>
      <c r="R3" s="1">
        <v>93882</v>
      </c>
      <c r="S3" s="1">
        <v>98730</v>
      </c>
      <c r="T3" s="1">
        <v>102899</v>
      </c>
      <c r="U3" s="1">
        <v>89738</v>
      </c>
      <c r="V3" s="1">
        <v>98619</v>
      </c>
      <c r="W3" s="1">
        <v>81649</v>
      </c>
      <c r="X3" s="1">
        <v>69043</v>
      </c>
      <c r="Y3" s="1">
        <v>70390</v>
      </c>
      <c r="Z3" s="1">
        <v>72704</v>
      </c>
      <c r="AA3" s="1">
        <v>59510</v>
      </c>
      <c r="AB3" s="1">
        <v>72828</v>
      </c>
      <c r="AC3" s="1">
        <v>91221</v>
      </c>
      <c r="AD3" s="1">
        <v>93207</v>
      </c>
      <c r="AE3" s="1">
        <v>121708</v>
      </c>
      <c r="AF3" s="27">
        <v>110841.42773208804</v>
      </c>
      <c r="AG3" s="27">
        <v>117625.32601864461</v>
      </c>
      <c r="AH3" s="27">
        <v>135116</v>
      </c>
      <c r="AI3" s="27">
        <v>158257</v>
      </c>
      <c r="AJ3" s="27">
        <v>146832.66962366499</v>
      </c>
      <c r="AK3" s="27">
        <v>141201.1811794161</v>
      </c>
      <c r="AL3" s="27">
        <v>117554.48665163611</v>
      </c>
      <c r="AM3" s="22">
        <v>109837.82391323934</v>
      </c>
      <c r="AN3" s="22">
        <v>114110</v>
      </c>
      <c r="AO3" s="22">
        <v>122766.67252299598</v>
      </c>
      <c r="AP3" s="27">
        <v>153898</v>
      </c>
      <c r="AQ3" s="87">
        <v>146397.50986219593</v>
      </c>
      <c r="AR3" s="22">
        <v>113988.75103355823</v>
      </c>
      <c r="AS3" s="22">
        <v>122766.91652430349</v>
      </c>
      <c r="AT3" s="22">
        <v>146897.93121339136</v>
      </c>
      <c r="AU3" s="27">
        <v>100230.81763879622</v>
      </c>
      <c r="AV3" s="87">
        <v>151865.86438766026</v>
      </c>
      <c r="AW3" s="27">
        <v>167089</v>
      </c>
      <c r="AX3" s="27">
        <v>188736</v>
      </c>
      <c r="AY3" s="27">
        <v>148176</v>
      </c>
    </row>
    <row r="4" spans="1:51" x14ac:dyDescent="0.25">
      <c r="A4" s="78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2"/>
      <c r="AG4" s="27"/>
      <c r="AH4" s="29"/>
      <c r="AI4" s="22"/>
      <c r="AJ4" s="27"/>
      <c r="AK4" s="29"/>
      <c r="AL4" s="29"/>
      <c r="AM4" s="22"/>
      <c r="AN4" s="22"/>
      <c r="AO4" s="22"/>
      <c r="AP4" s="27"/>
      <c r="AQ4" s="87"/>
      <c r="AR4" s="22">
        <v>8186.5410000000002</v>
      </c>
      <c r="AS4" s="22">
        <v>3988.1088000000004</v>
      </c>
      <c r="AT4" s="22">
        <v>6028.7879999999996</v>
      </c>
      <c r="AU4" s="27">
        <v>6089.4380999999994</v>
      </c>
      <c r="AV4" s="87">
        <v>3261.51</v>
      </c>
      <c r="AW4" s="27">
        <v>3925</v>
      </c>
      <c r="AX4" s="27"/>
      <c r="AY4" s="27"/>
    </row>
    <row r="5" spans="1:51" x14ac:dyDescent="0.25">
      <c r="A5" s="5" t="s">
        <v>4</v>
      </c>
      <c r="B5" s="1">
        <v>5915</v>
      </c>
      <c r="C5" s="1">
        <v>5715</v>
      </c>
      <c r="D5" s="1">
        <v>8312</v>
      </c>
      <c r="E5" s="19">
        <v>5210</v>
      </c>
      <c r="F5" s="1">
        <v>3394</v>
      </c>
      <c r="G5" s="1">
        <v>7020</v>
      </c>
      <c r="H5" s="1">
        <v>13963</v>
      </c>
      <c r="I5" s="1">
        <v>5982</v>
      </c>
      <c r="J5" s="1">
        <v>8572</v>
      </c>
      <c r="K5" s="1">
        <v>1165</v>
      </c>
      <c r="L5" s="1">
        <v>-830</v>
      </c>
      <c r="M5" s="1">
        <v>5650</v>
      </c>
      <c r="N5" s="1">
        <v>-1594</v>
      </c>
      <c r="O5" s="1">
        <v>316</v>
      </c>
      <c r="P5" s="1">
        <v>-6981</v>
      </c>
      <c r="Q5" s="1">
        <v>-7050</v>
      </c>
      <c r="R5" s="1">
        <v>-9922</v>
      </c>
      <c r="S5" s="1">
        <v>-11337</v>
      </c>
      <c r="T5" s="1">
        <v>-7176</v>
      </c>
      <c r="U5" s="1">
        <v>-438</v>
      </c>
      <c r="V5" s="1">
        <v>-12931</v>
      </c>
      <c r="W5" s="1">
        <v>-486</v>
      </c>
      <c r="X5" s="1">
        <v>-11302</v>
      </c>
      <c r="Y5" s="1">
        <v>8866</v>
      </c>
      <c r="Z5" s="1">
        <v>-16259</v>
      </c>
      <c r="AA5" s="1">
        <v>4079</v>
      </c>
      <c r="AB5" s="1">
        <v>22125</v>
      </c>
      <c r="AC5" s="1">
        <v>31148</v>
      </c>
      <c r="AD5" s="1">
        <v>52529</v>
      </c>
      <c r="AE5" s="1">
        <v>10886</v>
      </c>
      <c r="AF5" s="22">
        <v>-6795.0642109595356</v>
      </c>
      <c r="AG5" s="27">
        <v>8225.6086684159309</v>
      </c>
      <c r="AH5" s="29">
        <v>10155</v>
      </c>
      <c r="AI5" s="22">
        <v>-16721</v>
      </c>
      <c r="AJ5" s="27">
        <v>8077.5117941148128</v>
      </c>
      <c r="AK5" s="29">
        <v>3696.4990934340312</v>
      </c>
      <c r="AL5" s="29">
        <v>-3904.7008270193473</v>
      </c>
      <c r="AM5" s="22">
        <v>-16039.443989117954</v>
      </c>
      <c r="AN5" s="22">
        <v>-29781</v>
      </c>
      <c r="AO5" s="22">
        <v>-28587.273168508636</v>
      </c>
      <c r="AP5" s="27">
        <v>-9661</v>
      </c>
      <c r="AQ5" s="87">
        <v>-12659.89602610809</v>
      </c>
      <c r="AR5" s="22">
        <v>-6609.0055271295205</v>
      </c>
      <c r="AS5" s="22">
        <v>12879.454373522331</v>
      </c>
      <c r="AT5" s="22">
        <v>-15326.814038664563</v>
      </c>
      <c r="AU5" s="27">
        <v>4048.0729002487383</v>
      </c>
      <c r="AV5" s="87">
        <v>91.967148215052362</v>
      </c>
      <c r="AW5" s="27">
        <v>-1453</v>
      </c>
      <c r="AX5" s="27">
        <v>-3298</v>
      </c>
      <c r="AY5" s="27">
        <v>6912</v>
      </c>
    </row>
    <row r="6" spans="1:51" x14ac:dyDescent="0.25">
      <c r="A6" s="2" t="s">
        <v>5</v>
      </c>
      <c r="B6" s="30"/>
      <c r="C6" s="30"/>
      <c r="D6" s="30"/>
      <c r="E6" s="36"/>
      <c r="F6" s="36"/>
      <c r="G6" s="1">
        <v>1327</v>
      </c>
      <c r="H6" s="1">
        <v>1435</v>
      </c>
      <c r="I6" s="36"/>
      <c r="J6" s="36"/>
      <c r="K6" s="36"/>
      <c r="L6" s="36"/>
      <c r="M6" s="36"/>
      <c r="N6" s="36"/>
      <c r="O6" s="36"/>
      <c r="P6" s="36"/>
      <c r="Q6" s="30"/>
      <c r="R6" s="30"/>
      <c r="S6" s="30"/>
      <c r="T6" s="30"/>
      <c r="U6" s="30"/>
      <c r="V6" s="30"/>
      <c r="W6" s="1">
        <v>1858</v>
      </c>
      <c r="X6" s="1">
        <v>2314</v>
      </c>
      <c r="Y6" s="1">
        <v>2441</v>
      </c>
      <c r="Z6" s="1">
        <v>3403</v>
      </c>
      <c r="AA6" s="1">
        <v>4365</v>
      </c>
      <c r="AB6" s="1">
        <v>5173</v>
      </c>
      <c r="AC6" s="1">
        <v>5288</v>
      </c>
      <c r="AD6" s="1">
        <v>5355</v>
      </c>
      <c r="AE6" s="1">
        <v>6235</v>
      </c>
      <c r="AF6" s="27">
        <v>5758.16758984238</v>
      </c>
      <c r="AG6" s="27">
        <v>5875.0283261904769</v>
      </c>
      <c r="AH6" s="27">
        <v>5160</v>
      </c>
      <c r="AI6" s="27">
        <v>3871</v>
      </c>
      <c r="AJ6" s="27">
        <v>5799.6607016594517</v>
      </c>
      <c r="AK6" s="27">
        <v>6076.8053878787878</v>
      </c>
      <c r="AL6" s="27">
        <v>3581.8993210317458</v>
      </c>
      <c r="AM6" s="22">
        <v>3658.9908457763813</v>
      </c>
      <c r="AN6" s="22">
        <v>5293</v>
      </c>
      <c r="AO6" s="22">
        <v>6861.2241230447335</v>
      </c>
      <c r="AP6" s="27">
        <v>7252</v>
      </c>
      <c r="AQ6" s="87">
        <v>10510.489896214898</v>
      </c>
      <c r="AR6" s="22">
        <v>13515.869174490421</v>
      </c>
      <c r="AS6" s="22">
        <v>13776.285750518342</v>
      </c>
      <c r="AT6" s="22">
        <v>9097.3256663457068</v>
      </c>
      <c r="AU6" s="27">
        <v>7954.1731607281617</v>
      </c>
      <c r="AV6" s="87">
        <v>8428.4398211238749</v>
      </c>
      <c r="AW6" s="27">
        <v>13223</v>
      </c>
      <c r="AX6" s="27"/>
      <c r="AY6" s="27"/>
    </row>
    <row r="7" spans="1:51" x14ac:dyDescent="0.25">
      <c r="A7" s="2" t="s">
        <v>6</v>
      </c>
      <c r="B7" s="1">
        <v>772</v>
      </c>
      <c r="C7" s="1">
        <v>811</v>
      </c>
      <c r="D7" s="1">
        <v>949</v>
      </c>
      <c r="E7" s="1">
        <v>1049</v>
      </c>
      <c r="F7" s="1">
        <v>1119</v>
      </c>
      <c r="G7" s="36"/>
      <c r="H7" s="36"/>
      <c r="I7" s="36"/>
      <c r="J7" s="36"/>
      <c r="K7" s="36"/>
      <c r="L7" s="36"/>
      <c r="M7" s="36"/>
      <c r="N7" s="1">
        <v>1153</v>
      </c>
      <c r="O7" s="1">
        <v>1004</v>
      </c>
      <c r="P7" s="1">
        <v>795</v>
      </c>
      <c r="Q7" s="1">
        <v>2627</v>
      </c>
      <c r="R7" s="1">
        <v>2727</v>
      </c>
      <c r="S7" s="1">
        <v>1847</v>
      </c>
      <c r="T7" s="1">
        <v>3409</v>
      </c>
      <c r="U7" s="1">
        <v>3959</v>
      </c>
      <c r="V7" s="1">
        <v>3280</v>
      </c>
      <c r="W7" s="1">
        <v>1935</v>
      </c>
      <c r="X7" s="1">
        <v>1811</v>
      </c>
      <c r="Y7" s="1">
        <v>2804</v>
      </c>
      <c r="Z7" s="1">
        <v>2373</v>
      </c>
      <c r="AA7" s="1">
        <v>1557</v>
      </c>
      <c r="AB7" s="1">
        <v>2642</v>
      </c>
      <c r="AC7" s="30"/>
      <c r="AD7" s="30"/>
      <c r="AE7" s="30"/>
      <c r="AF7" s="33"/>
      <c r="AG7" s="33"/>
      <c r="AH7" s="33"/>
      <c r="AI7" s="33"/>
      <c r="AJ7" s="33"/>
      <c r="AK7" s="33"/>
      <c r="AL7" s="33"/>
      <c r="AM7" s="41"/>
      <c r="AN7" s="41"/>
      <c r="AO7" s="41"/>
      <c r="AP7" s="33"/>
      <c r="AQ7" s="89"/>
      <c r="AR7" s="41"/>
      <c r="AS7" s="41"/>
      <c r="AT7" s="83"/>
      <c r="AU7" s="84"/>
      <c r="AV7" s="88"/>
      <c r="AW7" s="84"/>
      <c r="AX7" s="84"/>
      <c r="AY7" s="84"/>
    </row>
    <row r="8" spans="1:51" x14ac:dyDescent="0.25">
      <c r="A8" s="3" t="s">
        <v>7</v>
      </c>
      <c r="B8" s="31"/>
      <c r="C8" s="31"/>
      <c r="D8" s="31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8">
        <v>1989</v>
      </c>
      <c r="AD8" s="8">
        <v>7086</v>
      </c>
      <c r="AE8" s="8">
        <v>11176</v>
      </c>
      <c r="AF8" s="28">
        <v>12725.069085505051</v>
      </c>
      <c r="AG8" s="28">
        <v>13422.761260912699</v>
      </c>
      <c r="AH8" s="28">
        <v>14703</v>
      </c>
      <c r="AI8" s="28">
        <v>15680</v>
      </c>
      <c r="AJ8" s="28">
        <v>21825.861979076479</v>
      </c>
      <c r="AK8" s="28">
        <v>23284.240995129869</v>
      </c>
      <c r="AL8" s="28">
        <v>25428.733261111112</v>
      </c>
      <c r="AM8" s="23">
        <v>25367.374705379509</v>
      </c>
      <c r="AN8" s="23">
        <v>28222</v>
      </c>
      <c r="AO8" s="23">
        <v>27303</v>
      </c>
      <c r="AP8" s="28">
        <v>24614</v>
      </c>
      <c r="AQ8" s="70">
        <v>28828.065924458875</v>
      </c>
      <c r="AR8" s="23">
        <v>27619.683219106621</v>
      </c>
      <c r="AS8" s="23">
        <v>37131.970568324221</v>
      </c>
      <c r="AT8" s="23">
        <v>29312.062242843524</v>
      </c>
      <c r="AU8" s="28">
        <v>35834.071978235654</v>
      </c>
      <c r="AV8" s="70">
        <v>42081.37718971612</v>
      </c>
      <c r="AW8" s="28">
        <v>46031</v>
      </c>
      <c r="AX8" s="28">
        <v>48943</v>
      </c>
      <c r="AY8" s="28">
        <v>70099</v>
      </c>
    </row>
    <row r="9" spans="1:51" x14ac:dyDescent="0.25">
      <c r="A9" s="20" t="s">
        <v>8</v>
      </c>
      <c r="B9" s="11">
        <v>2915</v>
      </c>
      <c r="C9" s="11">
        <v>3066</v>
      </c>
      <c r="D9" s="11">
        <v>5006</v>
      </c>
      <c r="E9" s="11">
        <v>6036</v>
      </c>
      <c r="F9" s="11">
        <v>9123</v>
      </c>
      <c r="G9" s="11">
        <f t="shared" ref="G9:N9" si="5">SUM(G10:G19)</f>
        <v>13978</v>
      </c>
      <c r="H9" s="11">
        <f t="shared" si="5"/>
        <v>15335</v>
      </c>
      <c r="I9" s="11">
        <f t="shared" si="5"/>
        <v>26952</v>
      </c>
      <c r="J9" s="11">
        <f t="shared" si="5"/>
        <v>31495</v>
      </c>
      <c r="K9" s="11">
        <f t="shared" si="5"/>
        <v>36235</v>
      </c>
      <c r="L9" s="11">
        <f t="shared" si="5"/>
        <v>33756</v>
      </c>
      <c r="M9" s="11">
        <f t="shared" si="5"/>
        <v>37794</v>
      </c>
      <c r="N9" s="11">
        <f t="shared" si="5"/>
        <v>38358</v>
      </c>
      <c r="O9" s="11">
        <f t="shared" ref="O9:AM9" si="6">SUM(O10:O19)</f>
        <v>31728</v>
      </c>
      <c r="P9" s="11">
        <f t="shared" si="6"/>
        <v>37448</v>
      </c>
      <c r="Q9" s="11">
        <f t="shared" si="6"/>
        <v>45893</v>
      </c>
      <c r="R9" s="11">
        <f t="shared" si="6"/>
        <v>39895</v>
      </c>
      <c r="S9" s="11">
        <f t="shared" si="6"/>
        <v>26602</v>
      </c>
      <c r="T9" s="11">
        <f t="shared" si="6"/>
        <v>33058</v>
      </c>
      <c r="U9" s="11">
        <f t="shared" si="6"/>
        <v>35033</v>
      </c>
      <c r="V9" s="11">
        <f t="shared" si="6"/>
        <v>40789</v>
      </c>
      <c r="W9" s="11">
        <f t="shared" si="6"/>
        <v>49650</v>
      </c>
      <c r="X9" s="11">
        <f t="shared" si="6"/>
        <v>54364</v>
      </c>
      <c r="Y9" s="11">
        <f t="shared" si="6"/>
        <v>69566</v>
      </c>
      <c r="Z9" s="11">
        <f t="shared" si="6"/>
        <v>56522</v>
      </c>
      <c r="AA9" s="11">
        <f t="shared" si="6"/>
        <v>66099</v>
      </c>
      <c r="AB9" s="11">
        <f t="shared" si="6"/>
        <v>101951</v>
      </c>
      <c r="AC9" s="11">
        <f t="shared" si="6"/>
        <v>79779</v>
      </c>
      <c r="AD9" s="11">
        <f t="shared" si="6"/>
        <v>84019</v>
      </c>
      <c r="AE9" s="11">
        <f t="shared" si="6"/>
        <v>90200</v>
      </c>
      <c r="AF9" s="11">
        <f t="shared" si="6"/>
        <v>84894.399999999994</v>
      </c>
      <c r="AG9" s="11">
        <f t="shared" si="6"/>
        <v>69786.332999999999</v>
      </c>
      <c r="AH9" s="11">
        <f t="shared" si="6"/>
        <v>69202</v>
      </c>
      <c r="AI9" s="11">
        <f t="shared" si="6"/>
        <v>87101</v>
      </c>
      <c r="AJ9" s="11">
        <f t="shared" si="6"/>
        <v>84973.216560000001</v>
      </c>
      <c r="AK9" s="11">
        <f t="shared" si="6"/>
        <v>87197.616000000009</v>
      </c>
      <c r="AL9" s="11">
        <f t="shared" si="6"/>
        <v>76878.138000000006</v>
      </c>
      <c r="AM9" s="11">
        <f t="shared" si="6"/>
        <v>65437.656999999999</v>
      </c>
      <c r="AN9" s="11">
        <f t="shared" ref="AN9:AO9" si="7">SUM(AN10:AN19)</f>
        <v>70628</v>
      </c>
      <c r="AO9" s="48">
        <f t="shared" si="7"/>
        <v>76360.913</v>
      </c>
      <c r="AP9" s="67">
        <f t="shared" ref="AP9:AQ9" si="8">SUM(AP10:AP19)</f>
        <v>84934</v>
      </c>
      <c r="AQ9" s="48">
        <f t="shared" si="8"/>
        <v>103914.75599999999</v>
      </c>
      <c r="AR9" s="80">
        <f t="shared" ref="AR9:AS9" si="9">SUM(AR10:AR19)</f>
        <v>107205.42499999999</v>
      </c>
      <c r="AS9" s="80">
        <f t="shared" si="9"/>
        <v>92460.873296043879</v>
      </c>
      <c r="AT9" s="80">
        <f t="shared" ref="AT9:AU9" si="10">SUM(AT10:AT19)</f>
        <v>106335.406</v>
      </c>
      <c r="AU9" s="67">
        <f t="shared" si="10"/>
        <v>130875.0963019583</v>
      </c>
      <c r="AV9" s="48">
        <f t="shared" ref="AV9:AY9" si="11">SUM(AV10:AV19)</f>
        <v>108120.33899999999</v>
      </c>
      <c r="AW9" s="67">
        <f t="shared" si="11"/>
        <v>167299</v>
      </c>
      <c r="AX9" s="67">
        <f t="shared" si="11"/>
        <v>143825</v>
      </c>
      <c r="AY9" s="67">
        <f t="shared" si="11"/>
        <v>191156</v>
      </c>
    </row>
    <row r="10" spans="1:51" x14ac:dyDescent="0.25">
      <c r="A10" s="5" t="s">
        <v>9</v>
      </c>
      <c r="B10" s="30"/>
      <c r="C10" s="30"/>
      <c r="D10" s="30"/>
      <c r="E10" s="36"/>
      <c r="F10" s="36"/>
      <c r="G10" s="1">
        <v>13978</v>
      </c>
      <c r="H10" s="1">
        <v>15335</v>
      </c>
      <c r="I10" s="1">
        <v>21664</v>
      </c>
      <c r="J10" s="1">
        <v>23268</v>
      </c>
      <c r="K10" s="1">
        <v>27709</v>
      </c>
      <c r="L10" s="1">
        <v>24995</v>
      </c>
      <c r="M10" s="1">
        <v>29189</v>
      </c>
      <c r="N10" s="1">
        <v>27660</v>
      </c>
      <c r="O10" s="1">
        <v>22702</v>
      </c>
      <c r="P10" s="1">
        <v>26981</v>
      </c>
      <c r="Q10" s="1">
        <v>40713</v>
      </c>
      <c r="R10" s="1">
        <v>35158</v>
      </c>
      <c r="S10" s="1">
        <v>22388</v>
      </c>
      <c r="T10" s="1">
        <v>28794</v>
      </c>
      <c r="U10" s="1">
        <v>31164</v>
      </c>
      <c r="V10" s="1">
        <v>34215</v>
      </c>
      <c r="W10" s="1">
        <v>35806</v>
      </c>
      <c r="X10" s="1">
        <v>36877</v>
      </c>
      <c r="Y10" s="1">
        <v>39972</v>
      </c>
      <c r="Z10" s="1">
        <v>39658</v>
      </c>
      <c r="AA10" s="1">
        <v>44626</v>
      </c>
      <c r="AB10" s="1">
        <v>54228</v>
      </c>
      <c r="AC10" s="1">
        <v>59492</v>
      </c>
      <c r="AD10" s="1">
        <v>60372</v>
      </c>
      <c r="AE10" s="1">
        <v>62848</v>
      </c>
      <c r="AF10" s="27">
        <v>60468.65</v>
      </c>
      <c r="AG10" s="27">
        <v>44522.637999999999</v>
      </c>
      <c r="AH10" s="27">
        <v>47554</v>
      </c>
      <c r="AI10" s="27">
        <v>54691</v>
      </c>
      <c r="AJ10" s="27">
        <v>53143.137999999999</v>
      </c>
      <c r="AK10" s="27">
        <v>57824.421000000002</v>
      </c>
      <c r="AL10" s="27">
        <v>53367.072</v>
      </c>
      <c r="AM10" s="22">
        <v>42642.517</v>
      </c>
      <c r="AN10" s="22">
        <v>50308</v>
      </c>
      <c r="AO10" s="22">
        <v>58043.069000000003</v>
      </c>
      <c r="AP10" s="27">
        <v>63151</v>
      </c>
      <c r="AQ10" s="87">
        <v>81501.607000000004</v>
      </c>
      <c r="AR10" s="22">
        <v>86154.096999999994</v>
      </c>
      <c r="AS10" s="22">
        <v>69840.849849999999</v>
      </c>
      <c r="AT10" s="22">
        <v>83946.188999999998</v>
      </c>
      <c r="AU10" s="27">
        <v>83724.448000000004</v>
      </c>
      <c r="AV10" s="87">
        <v>88635.520999999993</v>
      </c>
      <c r="AW10" s="27">
        <v>91407</v>
      </c>
      <c r="AX10" s="27">
        <v>102717</v>
      </c>
      <c r="AY10" s="27">
        <v>118746</v>
      </c>
    </row>
    <row r="11" spans="1:51" x14ac:dyDescent="0.25">
      <c r="A11" s="5" t="s">
        <v>10</v>
      </c>
      <c r="B11" s="30"/>
      <c r="C11" s="30"/>
      <c r="D11" s="30"/>
      <c r="E11" s="36"/>
      <c r="F11" s="36"/>
      <c r="G11" s="36"/>
      <c r="H11" s="36"/>
      <c r="I11" s="36"/>
      <c r="J11" s="36"/>
      <c r="K11" s="36"/>
      <c r="L11" s="36"/>
      <c r="M11" s="30"/>
      <c r="N11" s="36"/>
      <c r="O11" s="36"/>
      <c r="P11" s="36"/>
      <c r="Q11" s="36"/>
      <c r="R11" s="30"/>
      <c r="S11" s="30"/>
      <c r="T11" s="30"/>
      <c r="U11" s="30"/>
      <c r="V11" s="30"/>
      <c r="W11" s="1">
        <v>7780</v>
      </c>
      <c r="X11" s="1">
        <v>7406</v>
      </c>
      <c r="Y11" s="1">
        <v>6734</v>
      </c>
      <c r="Z11" s="1">
        <v>5864</v>
      </c>
      <c r="AA11" s="1">
        <v>10357</v>
      </c>
      <c r="AB11" s="1">
        <v>7956</v>
      </c>
      <c r="AC11" s="1">
        <v>5729</v>
      </c>
      <c r="AD11" s="1">
        <v>7427</v>
      </c>
      <c r="AE11" s="1">
        <v>9955</v>
      </c>
      <c r="AF11" s="27">
        <v>16075.114</v>
      </c>
      <c r="AG11" s="27">
        <v>18668.313999999998</v>
      </c>
      <c r="AH11" s="27">
        <v>12902</v>
      </c>
      <c r="AI11" s="27">
        <v>19587</v>
      </c>
      <c r="AJ11" s="27">
        <v>19185.669560000002</v>
      </c>
      <c r="AK11" s="27">
        <v>15391.293</v>
      </c>
      <c r="AL11" s="27">
        <v>12078.364</v>
      </c>
      <c r="AM11" s="22">
        <v>13757.69</v>
      </c>
      <c r="AN11" s="22">
        <v>12800</v>
      </c>
      <c r="AO11" s="22">
        <v>12064.587</v>
      </c>
      <c r="AP11" s="27">
        <v>14215</v>
      </c>
      <c r="AQ11" s="87">
        <v>13141.031999999999</v>
      </c>
      <c r="AR11" s="22">
        <v>10425.828</v>
      </c>
      <c r="AS11" s="22">
        <v>12106.673446043875</v>
      </c>
      <c r="AT11" s="22">
        <v>13167.217000000001</v>
      </c>
      <c r="AU11" s="27">
        <v>9555.4753019583077</v>
      </c>
      <c r="AV11" s="87">
        <v>11587.38</v>
      </c>
      <c r="AW11" s="27">
        <v>14758</v>
      </c>
      <c r="AX11" s="27">
        <v>24606</v>
      </c>
      <c r="AY11" s="27">
        <v>50200</v>
      </c>
    </row>
    <row r="12" spans="1:51" x14ac:dyDescent="0.25">
      <c r="A12" s="5" t="s">
        <v>36</v>
      </c>
      <c r="B12" s="30"/>
      <c r="C12" s="30"/>
      <c r="D12" s="30"/>
      <c r="E12" s="36"/>
      <c r="F12" s="36"/>
      <c r="G12" s="36"/>
      <c r="H12" s="36"/>
      <c r="I12" s="36"/>
      <c r="J12" s="36"/>
      <c r="K12" s="36"/>
      <c r="L12" s="36"/>
      <c r="M12" s="30"/>
      <c r="N12" s="36"/>
      <c r="O12" s="36"/>
      <c r="P12" s="36"/>
      <c r="Q12" s="36"/>
      <c r="R12" s="30"/>
      <c r="S12" s="30"/>
      <c r="T12" s="30"/>
      <c r="U12" s="30"/>
      <c r="V12" s="30"/>
      <c r="W12" s="1"/>
      <c r="X12" s="1"/>
      <c r="Y12" s="1"/>
      <c r="Z12" s="1"/>
      <c r="AA12" s="1"/>
      <c r="AB12" s="1"/>
      <c r="AC12" s="1"/>
      <c r="AD12" s="1"/>
      <c r="AE12" s="1"/>
      <c r="AF12" s="27"/>
      <c r="AG12" s="27"/>
      <c r="AH12" s="27"/>
      <c r="AI12" s="27"/>
      <c r="AJ12" s="27"/>
      <c r="AK12" s="27"/>
      <c r="AL12" s="27"/>
      <c r="AM12" s="22"/>
      <c r="AN12" s="22"/>
      <c r="AO12" s="22"/>
      <c r="AP12" s="27"/>
      <c r="AQ12" s="87"/>
      <c r="AR12" s="22"/>
      <c r="AS12" s="22"/>
      <c r="AT12" s="22"/>
      <c r="AU12" s="27"/>
      <c r="AV12" s="87"/>
      <c r="AW12" s="27"/>
      <c r="AX12" s="27">
        <v>2966</v>
      </c>
      <c r="AY12" s="27">
        <v>3676</v>
      </c>
    </row>
    <row r="13" spans="1:51" x14ac:dyDescent="0.25">
      <c r="A13" s="5" t="s">
        <v>41</v>
      </c>
      <c r="B13" s="30"/>
      <c r="C13" s="30"/>
      <c r="D13" s="30"/>
      <c r="E13" s="36"/>
      <c r="F13" s="36"/>
      <c r="G13" s="36"/>
      <c r="H13" s="36"/>
      <c r="I13" s="36"/>
      <c r="J13" s="36"/>
      <c r="K13" s="36"/>
      <c r="L13" s="36"/>
      <c r="M13" s="30"/>
      <c r="N13" s="36"/>
      <c r="O13" s="36"/>
      <c r="P13" s="36"/>
      <c r="Q13" s="36"/>
      <c r="R13" s="30"/>
      <c r="S13" s="30"/>
      <c r="T13" s="30"/>
      <c r="U13" s="30"/>
      <c r="V13" s="30"/>
      <c r="W13" s="1"/>
      <c r="X13" s="1"/>
      <c r="Y13" s="1"/>
      <c r="Z13" s="1"/>
      <c r="AA13" s="1"/>
      <c r="AB13" s="1"/>
      <c r="AC13" s="1"/>
      <c r="AD13" s="1"/>
      <c r="AE13" s="1"/>
      <c r="AF13" s="27"/>
      <c r="AG13" s="27"/>
      <c r="AH13" s="27"/>
      <c r="AI13" s="27"/>
      <c r="AJ13" s="27"/>
      <c r="AK13" s="27"/>
      <c r="AL13" s="27"/>
      <c r="AM13" s="22"/>
      <c r="AN13" s="22"/>
      <c r="AO13" s="22"/>
      <c r="AP13" s="27"/>
      <c r="AQ13" s="87"/>
      <c r="AR13" s="22"/>
      <c r="AS13" s="22"/>
      <c r="AT13" s="22"/>
      <c r="AU13" s="27"/>
      <c r="AV13" s="87"/>
      <c r="AW13" s="27"/>
      <c r="AX13" s="27"/>
      <c r="AY13" s="27">
        <v>5879</v>
      </c>
    </row>
    <row r="14" spans="1:51" x14ac:dyDescent="0.25">
      <c r="A14" s="2" t="s">
        <v>11</v>
      </c>
      <c r="B14" s="30"/>
      <c r="C14" s="30"/>
      <c r="D14" s="30"/>
      <c r="E14" s="36"/>
      <c r="F14" s="36"/>
      <c r="G14" s="36"/>
      <c r="H14" s="36"/>
      <c r="I14" s="36"/>
      <c r="J14" s="36"/>
      <c r="K14" s="36"/>
      <c r="L14" s="36"/>
      <c r="M14" s="30"/>
      <c r="N14" s="36"/>
      <c r="O14" s="36"/>
      <c r="P14" s="36"/>
      <c r="Q14" s="36"/>
      <c r="R14" s="30"/>
      <c r="S14" s="30"/>
      <c r="T14" s="30"/>
      <c r="U14" s="30"/>
      <c r="V14" s="30"/>
      <c r="W14" s="30"/>
      <c r="X14" s="1">
        <v>4630</v>
      </c>
      <c r="Y14" s="1">
        <v>14923</v>
      </c>
      <c r="Z14" s="1">
        <v>3564</v>
      </c>
      <c r="AA14" s="1">
        <v>3791</v>
      </c>
      <c r="AB14" s="1">
        <v>30584</v>
      </c>
      <c r="AC14" s="1">
        <v>1076</v>
      </c>
      <c r="AD14" s="1">
        <v>680</v>
      </c>
      <c r="AE14" s="1">
        <v>305</v>
      </c>
      <c r="AF14" s="27">
        <v>0</v>
      </c>
      <c r="AG14" s="27">
        <v>375.25900000000001</v>
      </c>
      <c r="AH14" s="27">
        <v>181</v>
      </c>
      <c r="AI14" s="27">
        <v>1357</v>
      </c>
      <c r="AJ14" s="27">
        <v>0</v>
      </c>
      <c r="AK14" s="27">
        <v>0</v>
      </c>
      <c r="AL14" s="27">
        <v>462.62900000000002</v>
      </c>
      <c r="AM14" s="22">
        <v>579</v>
      </c>
      <c r="AN14" s="22">
        <v>579</v>
      </c>
      <c r="AO14" s="22">
        <v>0</v>
      </c>
      <c r="AP14" s="27">
        <v>1835</v>
      </c>
      <c r="AQ14" s="87">
        <v>1090.117</v>
      </c>
      <c r="AR14" s="22">
        <v>949.5</v>
      </c>
      <c r="AS14" s="22">
        <v>341.5</v>
      </c>
      <c r="AT14" s="22">
        <v>330</v>
      </c>
      <c r="AU14" s="27">
        <v>24826.218000000001</v>
      </c>
      <c r="AV14" s="87">
        <v>1691.4380000000001</v>
      </c>
      <c r="AW14" s="27">
        <v>50027</v>
      </c>
      <c r="AX14" s="27"/>
      <c r="AY14" s="27">
        <v>627</v>
      </c>
    </row>
    <row r="15" spans="1:51" x14ac:dyDescent="0.25">
      <c r="A15" s="5" t="s">
        <v>12</v>
      </c>
      <c r="B15" s="30"/>
      <c r="C15" s="30"/>
      <c r="D15" s="30"/>
      <c r="E15" s="36"/>
      <c r="F15" s="36"/>
      <c r="G15" s="36"/>
      <c r="H15" s="36"/>
      <c r="I15" s="36"/>
      <c r="J15" s="36"/>
      <c r="K15" s="36"/>
      <c r="L15" s="36"/>
      <c r="M15" s="30"/>
      <c r="N15" s="36"/>
      <c r="O15" s="36"/>
      <c r="P15" s="36"/>
      <c r="Q15" s="36"/>
      <c r="R15" s="30"/>
      <c r="S15" s="30"/>
      <c r="T15" s="30"/>
      <c r="U15" s="30"/>
      <c r="V15" s="30"/>
      <c r="W15" s="1">
        <v>2730</v>
      </c>
      <c r="X15" s="1">
        <v>1826</v>
      </c>
      <c r="Y15" s="1">
        <v>4205</v>
      </c>
      <c r="Z15" s="1">
        <v>3803</v>
      </c>
      <c r="AA15" s="1">
        <v>4556</v>
      </c>
      <c r="AB15" s="1">
        <v>5911</v>
      </c>
      <c r="AC15" s="1">
        <v>6362</v>
      </c>
      <c r="AD15" s="1">
        <v>8148</v>
      </c>
      <c r="AE15" s="1">
        <v>3812</v>
      </c>
      <c r="AF15" s="27">
        <v>3085</v>
      </c>
      <c r="AG15" s="27">
        <v>3566.5219999999999</v>
      </c>
      <c r="AH15" s="27">
        <v>2205</v>
      </c>
      <c r="AI15" s="27">
        <v>2390</v>
      </c>
      <c r="AJ15" s="27">
        <v>3091</v>
      </c>
      <c r="AK15" s="27">
        <v>4082</v>
      </c>
      <c r="AL15" s="27">
        <v>1664</v>
      </c>
      <c r="AM15" s="22">
        <v>2668</v>
      </c>
      <c r="AN15" s="22">
        <v>1105</v>
      </c>
      <c r="AO15" s="22">
        <v>889</v>
      </c>
      <c r="AP15" s="27">
        <v>0</v>
      </c>
      <c r="AQ15" s="87">
        <v>768</v>
      </c>
      <c r="AR15" s="22">
        <v>700</v>
      </c>
      <c r="AS15" s="22">
        <v>481</v>
      </c>
      <c r="AT15" s="22">
        <v>105</v>
      </c>
      <c r="AU15" s="27">
        <v>32</v>
      </c>
      <c r="AV15" s="87">
        <v>122</v>
      </c>
      <c r="AW15" s="27">
        <v>1342</v>
      </c>
      <c r="AX15" s="27">
        <v>121</v>
      </c>
      <c r="AY15" s="27">
        <v>621</v>
      </c>
    </row>
    <row r="16" spans="1:51" x14ac:dyDescent="0.25">
      <c r="A16" s="5" t="s">
        <v>13</v>
      </c>
      <c r="B16" s="30"/>
      <c r="C16" s="30"/>
      <c r="D16" s="30"/>
      <c r="E16" s="36"/>
      <c r="F16" s="36"/>
      <c r="G16" s="36"/>
      <c r="H16" s="36"/>
      <c r="I16" s="36"/>
      <c r="J16" s="36"/>
      <c r="K16" s="36"/>
      <c r="L16" s="36"/>
      <c r="M16" s="30"/>
      <c r="N16" s="36"/>
      <c r="O16" s="36"/>
      <c r="P16" s="36"/>
      <c r="Q16" s="36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1">
        <v>544</v>
      </c>
      <c r="AC16" s="1">
        <v>5226</v>
      </c>
      <c r="AD16" s="1">
        <v>4735</v>
      </c>
      <c r="AE16" s="1">
        <v>11053</v>
      </c>
      <c r="AF16" s="27">
        <v>2721</v>
      </c>
      <c r="AG16" s="27">
        <v>1423</v>
      </c>
      <c r="AH16" s="27">
        <v>1372</v>
      </c>
      <c r="AI16" s="27">
        <v>4076</v>
      </c>
      <c r="AJ16" s="27">
        <v>2222</v>
      </c>
      <c r="AK16" s="27">
        <v>2830</v>
      </c>
      <c r="AL16" s="27">
        <v>1949</v>
      </c>
      <c r="AM16" s="22">
        <v>873</v>
      </c>
      <c r="AN16" s="22">
        <v>944</v>
      </c>
      <c r="AO16" s="22">
        <v>687</v>
      </c>
      <c r="AP16" s="27">
        <v>75</v>
      </c>
      <c r="AQ16" s="87">
        <v>1014</v>
      </c>
      <c r="AR16" s="22">
        <v>793</v>
      </c>
      <c r="AS16" s="22">
        <v>281</v>
      </c>
      <c r="AT16" s="22">
        <v>365</v>
      </c>
      <c r="AU16" s="27">
        <v>174</v>
      </c>
      <c r="AV16" s="87">
        <v>230</v>
      </c>
      <c r="AW16" s="27" t="s">
        <v>35</v>
      </c>
      <c r="AX16" s="27">
        <v>375</v>
      </c>
      <c r="AY16" s="27">
        <v>240</v>
      </c>
    </row>
    <row r="17" spans="1:51" x14ac:dyDescent="0.25">
      <c r="A17" s="5" t="s">
        <v>14</v>
      </c>
      <c r="B17" s="30"/>
      <c r="C17" s="30"/>
      <c r="D17" s="30"/>
      <c r="E17" s="36"/>
      <c r="F17" s="36"/>
      <c r="G17" s="36"/>
      <c r="H17" s="36"/>
      <c r="I17" s="36"/>
      <c r="J17" s="36"/>
      <c r="K17" s="36"/>
      <c r="L17" s="36"/>
      <c r="M17" s="1">
        <v>0</v>
      </c>
      <c r="N17" s="1">
        <v>2429</v>
      </c>
      <c r="O17" s="1">
        <v>4721</v>
      </c>
      <c r="P17" s="1">
        <v>6397</v>
      </c>
      <c r="Q17" s="1">
        <v>5180</v>
      </c>
      <c r="R17" s="1">
        <v>4737</v>
      </c>
      <c r="S17" s="1">
        <v>4214</v>
      </c>
      <c r="T17" s="1">
        <v>4264</v>
      </c>
      <c r="U17" s="1">
        <v>3869</v>
      </c>
      <c r="V17" s="1">
        <v>6574</v>
      </c>
      <c r="W17" s="1">
        <v>3334</v>
      </c>
      <c r="X17" s="1">
        <v>3625</v>
      </c>
      <c r="Y17" s="1">
        <v>3732</v>
      </c>
      <c r="Z17" s="1">
        <v>3633</v>
      </c>
      <c r="AA17" s="1">
        <v>2769</v>
      </c>
      <c r="AB17" s="1">
        <v>2728</v>
      </c>
      <c r="AC17" s="1">
        <v>1894</v>
      </c>
      <c r="AD17" s="1">
        <v>2657</v>
      </c>
      <c r="AE17" s="1">
        <v>2227</v>
      </c>
      <c r="AF17" s="27">
        <v>2544.636</v>
      </c>
      <c r="AG17" s="27">
        <v>1230.5999999999999</v>
      </c>
      <c r="AH17" s="27">
        <v>1746</v>
      </c>
      <c r="AI17" s="27">
        <v>631</v>
      </c>
      <c r="AJ17" s="27">
        <v>935.40899999999999</v>
      </c>
      <c r="AK17" s="27">
        <v>836.90200000000004</v>
      </c>
      <c r="AL17" s="27">
        <v>1532.0730000000001</v>
      </c>
      <c r="AM17" s="22">
        <v>835.45</v>
      </c>
      <c r="AN17" s="22">
        <v>715</v>
      </c>
      <c r="AO17" s="22">
        <v>281.25700000000001</v>
      </c>
      <c r="AP17" s="27">
        <v>167</v>
      </c>
      <c r="AQ17" s="87">
        <v>0</v>
      </c>
      <c r="AR17" s="22">
        <v>0</v>
      </c>
      <c r="AS17" s="22">
        <v>908.85</v>
      </c>
      <c r="AT17" s="22">
        <v>0</v>
      </c>
      <c r="AU17" s="27">
        <v>0</v>
      </c>
      <c r="AV17" s="87">
        <v>0</v>
      </c>
      <c r="AW17" s="27" t="s">
        <v>35</v>
      </c>
      <c r="AX17" s="27">
        <v>0</v>
      </c>
      <c r="AY17" s="27">
        <v>0</v>
      </c>
    </row>
    <row r="18" spans="1:51" x14ac:dyDescent="0.25">
      <c r="A18" s="5" t="s">
        <v>15</v>
      </c>
      <c r="B18" s="30"/>
      <c r="C18" s="30"/>
      <c r="D18" s="30"/>
      <c r="E18" s="36"/>
      <c r="F18" s="36"/>
      <c r="G18" s="36"/>
      <c r="H18" s="36"/>
      <c r="I18" s="1">
        <v>5288</v>
      </c>
      <c r="J18" s="1">
        <v>8227</v>
      </c>
      <c r="K18" s="1">
        <v>8526</v>
      </c>
      <c r="L18" s="1">
        <v>8761</v>
      </c>
      <c r="M18" s="1">
        <v>8605</v>
      </c>
      <c r="N18" s="1">
        <v>8269</v>
      </c>
      <c r="O18" s="1">
        <v>4305</v>
      </c>
      <c r="P18" s="1">
        <v>4070</v>
      </c>
      <c r="Q18" s="36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3"/>
      <c r="AG18" s="33"/>
      <c r="AH18" s="33"/>
      <c r="AI18" s="33"/>
      <c r="AJ18" s="33"/>
      <c r="AK18" s="33"/>
      <c r="AL18" s="33"/>
      <c r="AM18" s="41"/>
      <c r="AN18" s="41"/>
      <c r="AO18" s="41"/>
      <c r="AP18" s="33"/>
      <c r="AQ18" s="89"/>
      <c r="AR18" s="41"/>
      <c r="AS18" s="41"/>
      <c r="AT18" s="83"/>
      <c r="AU18" s="84"/>
      <c r="AV18" s="89"/>
      <c r="AW18" s="84"/>
      <c r="AX18" s="84"/>
      <c r="AY18" s="84"/>
    </row>
    <row r="19" spans="1:51" x14ac:dyDescent="0.25">
      <c r="A19" s="54" t="s">
        <v>16</v>
      </c>
      <c r="B19" s="32"/>
      <c r="C19" s="32"/>
      <c r="D19" s="32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3"/>
      <c r="AG19" s="33"/>
      <c r="AH19" s="27">
        <v>3242</v>
      </c>
      <c r="AI19" s="27">
        <v>4369</v>
      </c>
      <c r="AJ19" s="27">
        <v>6396</v>
      </c>
      <c r="AK19" s="27">
        <v>6233</v>
      </c>
      <c r="AL19" s="27">
        <v>5825</v>
      </c>
      <c r="AM19" s="22">
        <v>4082</v>
      </c>
      <c r="AN19" s="22">
        <v>4177</v>
      </c>
      <c r="AO19" s="22">
        <v>4396</v>
      </c>
      <c r="AP19" s="27">
        <v>5491</v>
      </c>
      <c r="AQ19" s="87">
        <v>6400</v>
      </c>
      <c r="AR19" s="22">
        <v>8183</v>
      </c>
      <c r="AS19" s="22">
        <v>8501</v>
      </c>
      <c r="AT19" s="22">
        <v>8422</v>
      </c>
      <c r="AU19" s="27">
        <v>12562.955000000002</v>
      </c>
      <c r="AV19" s="87">
        <v>5854</v>
      </c>
      <c r="AW19" s="27">
        <v>9765</v>
      </c>
      <c r="AX19" s="27">
        <v>13040</v>
      </c>
      <c r="AY19" s="27">
        <v>11167</v>
      </c>
    </row>
    <row r="20" spans="1:51" x14ac:dyDescent="0.25">
      <c r="A20" s="12" t="s">
        <v>17</v>
      </c>
      <c r="B20" s="13">
        <v>740</v>
      </c>
      <c r="C20" s="13">
        <v>809</v>
      </c>
      <c r="D20" s="13">
        <v>828</v>
      </c>
      <c r="E20" s="13">
        <v>1081</v>
      </c>
      <c r="F20" s="13">
        <v>1130</v>
      </c>
      <c r="G20" s="13">
        <v>2733</v>
      </c>
      <c r="H20" s="13">
        <v>2840</v>
      </c>
      <c r="I20" s="13">
        <v>7043</v>
      </c>
      <c r="J20" s="13">
        <v>4576</v>
      </c>
      <c r="K20" s="13">
        <v>4010</v>
      </c>
      <c r="L20" s="13">
        <v>2059</v>
      </c>
      <c r="M20" s="13">
        <v>2797</v>
      </c>
      <c r="N20" s="13">
        <v>3039</v>
      </c>
      <c r="O20" s="13">
        <v>3290</v>
      </c>
      <c r="P20" s="13">
        <v>3738</v>
      </c>
      <c r="Q20" s="13">
        <v>4680</v>
      </c>
      <c r="R20" s="13">
        <v>4959</v>
      </c>
      <c r="S20" s="13">
        <v>3424</v>
      </c>
      <c r="T20" s="13">
        <v>9566</v>
      </c>
      <c r="U20" s="13">
        <v>7791</v>
      </c>
      <c r="V20" s="13">
        <v>10958</v>
      </c>
      <c r="W20" s="13">
        <v>18539</v>
      </c>
      <c r="X20" s="13">
        <v>21714</v>
      </c>
      <c r="Y20" s="13">
        <v>29697</v>
      </c>
      <c r="Z20" s="13">
        <v>29786</v>
      </c>
      <c r="AA20" s="13">
        <v>36963</v>
      </c>
      <c r="AB20" s="13">
        <v>40200</v>
      </c>
      <c r="AC20" s="13">
        <v>33970</v>
      </c>
      <c r="AD20" s="13">
        <v>27591</v>
      </c>
      <c r="AE20" s="13">
        <v>27861</v>
      </c>
      <c r="AF20" s="4">
        <v>34616.996899999998</v>
      </c>
      <c r="AG20" s="4">
        <v>52156.820549999997</v>
      </c>
      <c r="AH20" s="4">
        <v>61279</v>
      </c>
      <c r="AI20" s="14">
        <v>72068</v>
      </c>
      <c r="AJ20" s="14">
        <v>67685.20199999999</v>
      </c>
      <c r="AK20" s="14">
        <v>72154.978999999992</v>
      </c>
      <c r="AL20" s="14">
        <v>79904.001000000004</v>
      </c>
      <c r="AM20" s="15">
        <v>76000.062000000005</v>
      </c>
      <c r="AN20" s="47">
        <f t="shared" ref="AN20:AS20" si="12">SUM(AN21:AN22)</f>
        <v>71861</v>
      </c>
      <c r="AO20" s="49">
        <f t="shared" si="12"/>
        <v>72419</v>
      </c>
      <c r="AP20" s="47">
        <f t="shared" si="12"/>
        <v>77062</v>
      </c>
      <c r="AQ20" s="71">
        <f t="shared" si="12"/>
        <v>68193.262000000002</v>
      </c>
      <c r="AR20" s="49">
        <f t="shared" si="12"/>
        <v>75062.070345238099</v>
      </c>
      <c r="AS20" s="49">
        <f t="shared" si="12"/>
        <v>104006.11553571429</v>
      </c>
      <c r="AT20" s="49">
        <f t="shared" ref="AT20:AU20" si="13">SUM(AT21:AT22)</f>
        <v>88050.17971428571</v>
      </c>
      <c r="AU20" s="47">
        <f t="shared" si="13"/>
        <v>102762.57399999998</v>
      </c>
      <c r="AV20" s="71">
        <f t="shared" ref="AV20:AY20" si="14">SUM(AV21:AV22)</f>
        <v>114273.26299999999</v>
      </c>
      <c r="AW20" s="47">
        <f t="shared" si="14"/>
        <v>108172</v>
      </c>
      <c r="AX20" s="47">
        <f t="shared" si="14"/>
        <v>106137</v>
      </c>
      <c r="AY20" s="47">
        <f>SUM(AY21:AY22)+AY23</f>
        <v>165777</v>
      </c>
    </row>
    <row r="21" spans="1:51" x14ac:dyDescent="0.25">
      <c r="A21" s="5" t="s">
        <v>18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6"/>
      <c r="P21" s="36"/>
      <c r="Q21" s="36"/>
      <c r="R21" s="30"/>
      <c r="S21" s="30"/>
      <c r="T21" s="1">
        <v>6047</v>
      </c>
      <c r="U21" s="1">
        <v>4732</v>
      </c>
      <c r="V21" s="1">
        <v>7516</v>
      </c>
      <c r="W21" s="1">
        <v>14713</v>
      </c>
      <c r="X21" s="1">
        <v>18396</v>
      </c>
      <c r="Y21" s="1">
        <v>25555</v>
      </c>
      <c r="Z21" s="1">
        <v>25641</v>
      </c>
      <c r="AA21" s="1">
        <v>33095</v>
      </c>
      <c r="AB21" s="1">
        <v>36828</v>
      </c>
      <c r="AC21" s="1">
        <v>25157</v>
      </c>
      <c r="AD21" s="1">
        <v>22036</v>
      </c>
      <c r="AE21" s="1">
        <v>22414</v>
      </c>
      <c r="AF21" s="27">
        <v>29474.268499999998</v>
      </c>
      <c r="AG21" s="27">
        <v>35133.947999999997</v>
      </c>
      <c r="AH21" s="27">
        <v>43020</v>
      </c>
      <c r="AI21" s="27">
        <v>60703</v>
      </c>
      <c r="AJ21" s="27">
        <v>63460.201999999997</v>
      </c>
      <c r="AK21" s="27">
        <v>66082.058999999994</v>
      </c>
      <c r="AL21" s="27">
        <v>76097.712</v>
      </c>
      <c r="AM21" s="22">
        <v>72672.039000000004</v>
      </c>
      <c r="AN21" s="22">
        <v>67725</v>
      </c>
      <c r="AO21" s="22">
        <v>66550</v>
      </c>
      <c r="AP21" s="27">
        <v>63850</v>
      </c>
      <c r="AQ21" s="87">
        <v>61782.572</v>
      </c>
      <c r="AR21" s="22">
        <v>68501.139345238102</v>
      </c>
      <c r="AS21" s="22">
        <v>91667.456535714286</v>
      </c>
      <c r="AT21" s="22">
        <v>83671.272714285718</v>
      </c>
      <c r="AU21" s="27">
        <v>98144.745999999985</v>
      </c>
      <c r="AV21" s="87">
        <v>107227.87</v>
      </c>
      <c r="AW21" s="27">
        <v>97775</v>
      </c>
      <c r="AX21" s="27">
        <v>91939</v>
      </c>
      <c r="AY21" s="27">
        <v>109303</v>
      </c>
    </row>
    <row r="22" spans="1:51" x14ac:dyDescent="0.25">
      <c r="A22" s="5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6"/>
      <c r="P22" s="36"/>
      <c r="Q22" s="36"/>
      <c r="R22" s="30"/>
      <c r="S22" s="30"/>
      <c r="T22" s="1">
        <v>3519</v>
      </c>
      <c r="U22" s="1">
        <v>3059</v>
      </c>
      <c r="V22" s="1">
        <v>3442</v>
      </c>
      <c r="W22" s="1">
        <v>3826</v>
      </c>
      <c r="X22" s="1">
        <v>3318</v>
      </c>
      <c r="Y22" s="1">
        <v>4142</v>
      </c>
      <c r="Z22" s="1">
        <v>4145</v>
      </c>
      <c r="AA22" s="1">
        <v>3868</v>
      </c>
      <c r="AB22" s="1">
        <v>3372</v>
      </c>
      <c r="AC22" s="1">
        <v>8814</v>
      </c>
      <c r="AD22" s="1">
        <v>5555</v>
      </c>
      <c r="AE22" s="1">
        <v>5447</v>
      </c>
      <c r="AF22" s="27">
        <v>5142.7284</v>
      </c>
      <c r="AG22" s="27">
        <v>17022.87255</v>
      </c>
      <c r="AH22" s="27">
        <v>18259</v>
      </c>
      <c r="AI22" s="27">
        <v>11365</v>
      </c>
      <c r="AJ22" s="27">
        <v>4225</v>
      </c>
      <c r="AK22" s="27">
        <v>6072.92</v>
      </c>
      <c r="AL22" s="27">
        <v>3806.2889999999998</v>
      </c>
      <c r="AM22" s="22">
        <v>3328.0230000000001</v>
      </c>
      <c r="AN22" s="22">
        <v>4136</v>
      </c>
      <c r="AO22" s="22">
        <v>5869</v>
      </c>
      <c r="AP22" s="27">
        <v>13212</v>
      </c>
      <c r="AQ22" s="87">
        <v>6410.69</v>
      </c>
      <c r="AR22" s="22">
        <v>6560.9310000000005</v>
      </c>
      <c r="AS22" s="22">
        <v>12338.659</v>
      </c>
      <c r="AT22" s="22">
        <v>4378.9069999999992</v>
      </c>
      <c r="AU22" s="27">
        <v>4617.8279999999995</v>
      </c>
      <c r="AV22" s="87">
        <v>7045.3930000000009</v>
      </c>
      <c r="AW22" s="27">
        <v>10397</v>
      </c>
      <c r="AX22" s="27">
        <v>14198</v>
      </c>
      <c r="AY22" s="27">
        <v>10474</v>
      </c>
    </row>
    <row r="23" spans="1:51" x14ac:dyDescent="0.25">
      <c r="A23" s="5" t="s">
        <v>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6"/>
      <c r="P23" s="36"/>
      <c r="Q23" s="36"/>
      <c r="R23" s="30"/>
      <c r="S23" s="30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7"/>
      <c r="AG23" s="27"/>
      <c r="AH23" s="27"/>
      <c r="AI23" s="27"/>
      <c r="AJ23" s="27"/>
      <c r="AK23" s="27"/>
      <c r="AL23" s="27"/>
      <c r="AM23" s="22"/>
      <c r="AN23" s="22"/>
      <c r="AO23" s="22"/>
      <c r="AP23" s="27"/>
      <c r="AQ23" s="87"/>
      <c r="AR23" s="22"/>
      <c r="AS23" s="22"/>
      <c r="AT23" s="22"/>
      <c r="AU23" s="27"/>
      <c r="AV23" s="87"/>
      <c r="AW23" s="27"/>
      <c r="AX23" s="27"/>
      <c r="AY23" s="27">
        <v>46000</v>
      </c>
    </row>
    <row r="24" spans="1:51" x14ac:dyDescent="0.25">
      <c r="A24" s="81" t="s">
        <v>20</v>
      </c>
      <c r="B24" s="62">
        <f t="shared" ref="B24:D24" si="15">SUM(B2,B9,B20)</f>
        <v>35249</v>
      </c>
      <c r="C24" s="62">
        <f t="shared" si="15"/>
        <v>41378</v>
      </c>
      <c r="D24" s="62">
        <f t="shared" si="15"/>
        <v>51675</v>
      </c>
      <c r="E24" s="62">
        <f>SUM(E2,E9,E20)</f>
        <v>51364</v>
      </c>
      <c r="F24" s="62">
        <f t="shared" ref="F24:O24" si="16">SUM(F2,F9,F20)</f>
        <v>57052</v>
      </c>
      <c r="G24" s="62">
        <f t="shared" si="16"/>
        <v>67526</v>
      </c>
      <c r="H24" s="62">
        <f t="shared" si="16"/>
        <v>81222</v>
      </c>
      <c r="I24" s="62">
        <f t="shared" si="16"/>
        <v>92555</v>
      </c>
      <c r="J24" s="62">
        <f t="shared" si="16"/>
        <v>101383</v>
      </c>
      <c r="K24" s="62">
        <f t="shared" si="16"/>
        <v>104608</v>
      </c>
      <c r="L24" s="62">
        <f t="shared" si="16"/>
        <v>100929</v>
      </c>
      <c r="M24" s="62">
        <f t="shared" si="16"/>
        <v>113610</v>
      </c>
      <c r="N24" s="62">
        <f t="shared" si="16"/>
        <v>122520</v>
      </c>
      <c r="O24" s="62">
        <f t="shared" si="16"/>
        <v>125563</v>
      </c>
      <c r="P24" s="62">
        <f t="shared" ref="P24:AM24" si="17">SUM(P2,P9,P20)</f>
        <v>118913</v>
      </c>
      <c r="Q24" s="62">
        <f t="shared" si="17"/>
        <v>120800</v>
      </c>
      <c r="R24" s="62">
        <f t="shared" si="17"/>
        <v>131541</v>
      </c>
      <c r="S24" s="62">
        <f t="shared" si="17"/>
        <v>119266</v>
      </c>
      <c r="T24" s="62">
        <f t="shared" si="17"/>
        <v>141756</v>
      </c>
      <c r="U24" s="62">
        <f t="shared" si="17"/>
        <v>136083</v>
      </c>
      <c r="V24" s="62">
        <f t="shared" si="17"/>
        <v>140715</v>
      </c>
      <c r="W24" s="62">
        <f t="shared" si="17"/>
        <v>153145</v>
      </c>
      <c r="X24" s="62">
        <f t="shared" si="17"/>
        <v>137944</v>
      </c>
      <c r="Y24" s="62">
        <f t="shared" si="17"/>
        <v>183764</v>
      </c>
      <c r="Z24" s="62">
        <f t="shared" si="17"/>
        <v>148529</v>
      </c>
      <c r="AA24" s="62">
        <f t="shared" si="17"/>
        <v>172573</v>
      </c>
      <c r="AB24" s="62">
        <f t="shared" si="17"/>
        <v>244919</v>
      </c>
      <c r="AC24" s="62">
        <f t="shared" si="17"/>
        <v>243395</v>
      </c>
      <c r="AD24" s="62">
        <f t="shared" si="17"/>
        <v>269787</v>
      </c>
      <c r="AE24" s="62">
        <f t="shared" si="17"/>
        <v>268066</v>
      </c>
      <c r="AF24" s="62">
        <f t="shared" si="17"/>
        <v>242040.99709647594</v>
      </c>
      <c r="AG24" s="62">
        <f t="shared" si="17"/>
        <v>267091.8778241637</v>
      </c>
      <c r="AH24" s="62">
        <f t="shared" si="17"/>
        <v>295615</v>
      </c>
      <c r="AI24" s="62">
        <f t="shared" si="17"/>
        <v>320256</v>
      </c>
      <c r="AJ24" s="62">
        <f t="shared" si="17"/>
        <v>335194.12265851576</v>
      </c>
      <c r="AK24" s="62">
        <f t="shared" si="17"/>
        <v>333611.32165585877</v>
      </c>
      <c r="AL24" s="62">
        <f t="shared" si="17"/>
        <v>299442.55740675965</v>
      </c>
      <c r="AM24" s="62">
        <f t="shared" si="17"/>
        <v>264262.46447527729</v>
      </c>
      <c r="AN24" s="62">
        <f t="shared" ref="AN24:AO24" si="18">SUM(AN2,AN9,AN20)</f>
        <v>260333</v>
      </c>
      <c r="AO24" s="62">
        <f t="shared" si="18"/>
        <v>277123.53647753212</v>
      </c>
      <c r="AP24" s="62">
        <f t="shared" ref="AP24:AQ24" si="19">SUM(AP2,AP9,AP20)</f>
        <v>338099</v>
      </c>
      <c r="AQ24" s="72">
        <f t="shared" si="19"/>
        <v>345184.18765676161</v>
      </c>
      <c r="AR24" s="72">
        <f t="shared" ref="AR24:AS24" si="20">SUM(AR2,AR9,AR20)</f>
        <v>338969.33424526383</v>
      </c>
      <c r="AS24" s="72">
        <f t="shared" si="20"/>
        <v>387009.72484842653</v>
      </c>
      <c r="AT24" s="72">
        <f t="shared" ref="AT24:AU24" si="21">SUM(AT2,AT9,AT20)</f>
        <v>370394.87879820174</v>
      </c>
      <c r="AU24" s="62">
        <f t="shared" si="21"/>
        <v>387794.24407996703</v>
      </c>
      <c r="AV24" s="17">
        <f t="shared" ref="AV24:AY24" si="22">SUM(AV2,AV9,AV20)</f>
        <v>428122.76054671529</v>
      </c>
      <c r="AW24" s="62">
        <f t="shared" si="22"/>
        <v>504286</v>
      </c>
      <c r="AX24" s="62">
        <f t="shared" si="22"/>
        <v>484343</v>
      </c>
      <c r="AY24" s="62">
        <f t="shared" si="22"/>
        <v>582120</v>
      </c>
    </row>
    <row r="25" spans="1:51" x14ac:dyDescent="0.25">
      <c r="A25" s="6" t="s">
        <v>21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38"/>
      <c r="P25" s="38"/>
      <c r="Q25" s="38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26"/>
      <c r="AG25" s="26"/>
      <c r="AH25" s="26"/>
      <c r="AI25" s="26"/>
      <c r="AJ25" s="26"/>
      <c r="AK25" s="26"/>
      <c r="AL25" s="26"/>
      <c r="AM25" s="26"/>
      <c r="AN25" s="46"/>
      <c r="AO25" s="46"/>
      <c r="AP25" s="68"/>
      <c r="AQ25" s="73"/>
      <c r="AR25" s="46"/>
      <c r="AS25" s="46"/>
      <c r="AT25" s="46"/>
      <c r="AU25" s="68"/>
      <c r="AV25" s="73"/>
      <c r="AW25" s="68"/>
      <c r="AX25" s="68"/>
      <c r="AY25" s="68"/>
    </row>
    <row r="26" spans="1:51" x14ac:dyDescent="0.25">
      <c r="A26" s="55" t="s">
        <v>22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  <c r="P26" s="92"/>
      <c r="Q26" s="92"/>
      <c r="R26" s="91"/>
      <c r="S26" s="91"/>
      <c r="T26" s="91"/>
      <c r="U26" s="91"/>
      <c r="V26" s="91"/>
      <c r="W26" s="91"/>
      <c r="X26" s="91"/>
      <c r="Y26" s="91"/>
      <c r="Z26" s="59">
        <v>64460</v>
      </c>
      <c r="AA26" s="93">
        <v>61200</v>
      </c>
      <c r="AB26" s="59">
        <v>68571</v>
      </c>
      <c r="AC26" s="93">
        <v>69821</v>
      </c>
      <c r="AD26" s="59">
        <v>81113</v>
      </c>
      <c r="AE26" s="93">
        <v>95387</v>
      </c>
      <c r="AF26" s="22">
        <v>93203.542962309351</v>
      </c>
      <c r="AG26" s="22">
        <v>93206.108525198419</v>
      </c>
      <c r="AH26" s="22">
        <v>100296</v>
      </c>
      <c r="AI26" s="22">
        <v>108586</v>
      </c>
      <c r="AJ26" s="22">
        <v>128124.22562968975</v>
      </c>
      <c r="AK26" s="22">
        <v>139307.32830660173</v>
      </c>
      <c r="AL26" s="22">
        <v>130723.64944404759</v>
      </c>
      <c r="AM26" s="22">
        <v>137904.8905691627</v>
      </c>
      <c r="AN26" s="22">
        <v>153435</v>
      </c>
      <c r="AO26" s="22">
        <v>171499.73596619046</v>
      </c>
      <c r="AP26" s="27">
        <v>188279</v>
      </c>
      <c r="AQ26" s="87">
        <v>203845.12620740646</v>
      </c>
      <c r="AR26" s="22">
        <v>187177.76047489294</v>
      </c>
      <c r="AS26" s="22">
        <v>197017.10425060376</v>
      </c>
      <c r="AT26" s="22">
        <v>167732.07320700368</v>
      </c>
      <c r="AU26" s="27">
        <v>184956.96642856312</v>
      </c>
      <c r="AV26" s="87">
        <v>176255.43351853621</v>
      </c>
      <c r="AW26" s="27">
        <v>217167</v>
      </c>
      <c r="AX26" s="27">
        <v>231530</v>
      </c>
      <c r="AY26" s="96">
        <v>279521</v>
      </c>
    </row>
    <row r="27" spans="1:51" x14ac:dyDescent="0.25">
      <c r="A27" s="55" t="s">
        <v>23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92"/>
      <c r="Q27" s="92"/>
      <c r="R27" s="91"/>
      <c r="S27" s="91"/>
      <c r="T27" s="91"/>
      <c r="U27" s="91"/>
      <c r="V27" s="91"/>
      <c r="W27" s="91"/>
      <c r="X27" s="91"/>
      <c r="Y27" s="91"/>
      <c r="Z27" s="19">
        <v>14262</v>
      </c>
      <c r="AA27" s="93">
        <v>18642</v>
      </c>
      <c r="AB27" s="19">
        <v>20952</v>
      </c>
      <c r="AC27" s="93">
        <v>20388</v>
      </c>
      <c r="AD27" s="19">
        <v>19542</v>
      </c>
      <c r="AE27" s="93">
        <v>19981</v>
      </c>
      <c r="AF27" s="22">
        <v>20065.355570219777</v>
      </c>
      <c r="AG27" s="22">
        <v>16617.720716056938</v>
      </c>
      <c r="AH27" s="22">
        <v>18841</v>
      </c>
      <c r="AI27" s="22">
        <v>16777</v>
      </c>
      <c r="AJ27" s="22">
        <v>21470.717515341268</v>
      </c>
      <c r="AK27" s="22">
        <v>25600.541973512147</v>
      </c>
      <c r="AL27" s="22">
        <v>23799.077210360127</v>
      </c>
      <c r="AM27" s="22">
        <v>27170.298566143771</v>
      </c>
      <c r="AN27" s="22">
        <v>28754</v>
      </c>
      <c r="AO27" s="22">
        <v>27915.077448655436</v>
      </c>
      <c r="AP27" s="27">
        <v>24496</v>
      </c>
      <c r="AQ27" s="87">
        <v>32082.815582307798</v>
      </c>
      <c r="AR27" s="22">
        <v>35418.531171731782</v>
      </c>
      <c r="AS27" s="22">
        <v>39821.082554337314</v>
      </c>
      <c r="AT27" s="22">
        <v>36476.209206228399</v>
      </c>
      <c r="AU27" s="27">
        <v>66031.737663303284</v>
      </c>
      <c r="AV27" s="87">
        <v>37074.599120722487</v>
      </c>
      <c r="AW27" s="27">
        <v>85546</v>
      </c>
      <c r="AX27" s="27">
        <v>64379</v>
      </c>
      <c r="AY27" s="97">
        <v>82653</v>
      </c>
    </row>
    <row r="28" spans="1:51" x14ac:dyDescent="0.25">
      <c r="A28" s="55" t="s">
        <v>24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92"/>
      <c r="Q28" s="92"/>
      <c r="R28" s="91"/>
      <c r="S28" s="91"/>
      <c r="T28" s="91"/>
      <c r="U28" s="91"/>
      <c r="V28" s="91"/>
      <c r="W28" s="91"/>
      <c r="X28" s="91"/>
      <c r="Y28" s="91"/>
      <c r="Z28" s="64">
        <v>3697</v>
      </c>
      <c r="AA28" s="93">
        <v>3517</v>
      </c>
      <c r="AB28" s="19">
        <v>4871</v>
      </c>
      <c r="AC28" s="93">
        <v>4937</v>
      </c>
      <c r="AD28" s="19">
        <v>5707</v>
      </c>
      <c r="AE28" s="93">
        <v>7158</v>
      </c>
      <c r="AF28" s="22">
        <v>6298.01</v>
      </c>
      <c r="AG28" s="22">
        <v>6931.9830000000002</v>
      </c>
      <c r="AH28" s="22">
        <v>8583</v>
      </c>
      <c r="AI28" s="22">
        <v>8605</v>
      </c>
      <c r="AJ28" s="22">
        <v>9610.294140382859</v>
      </c>
      <c r="AK28" s="22">
        <v>7798.7032860009549</v>
      </c>
      <c r="AL28" s="22">
        <v>8892.9813771619683</v>
      </c>
      <c r="AM28" s="22">
        <v>9178.1781473289593</v>
      </c>
      <c r="AN28" s="22">
        <v>9159</v>
      </c>
      <c r="AO28" s="22">
        <v>9301.4669999999987</v>
      </c>
      <c r="AP28" s="27">
        <v>10346</v>
      </c>
      <c r="AQ28" s="87">
        <v>10747.444</v>
      </c>
      <c r="AR28" s="22">
        <v>10359.740999999998</v>
      </c>
      <c r="AS28" s="22">
        <v>10870.300999999999</v>
      </c>
      <c r="AT28" s="22">
        <v>14496.658268109484</v>
      </c>
      <c r="AU28" s="27">
        <v>12874.81</v>
      </c>
      <c r="AV28" s="87">
        <v>13849.623000000001</v>
      </c>
      <c r="AW28" s="27">
        <v>15856</v>
      </c>
      <c r="AX28" s="27">
        <v>16287</v>
      </c>
      <c r="AY28" s="98">
        <v>15343</v>
      </c>
    </row>
    <row r="29" spans="1:51" x14ac:dyDescent="0.25">
      <c r="A29" s="61" t="s">
        <v>25</v>
      </c>
      <c r="B29" s="62">
        <v>9885</v>
      </c>
      <c r="C29" s="17">
        <v>11845</v>
      </c>
      <c r="D29" s="62">
        <v>13478</v>
      </c>
      <c r="E29" s="17">
        <v>15876</v>
      </c>
      <c r="F29" s="62">
        <v>17275</v>
      </c>
      <c r="G29" s="17">
        <v>22129</v>
      </c>
      <c r="H29" s="62">
        <v>27906</v>
      </c>
      <c r="I29" s="17">
        <v>33542</v>
      </c>
      <c r="J29" s="62">
        <v>41424</v>
      </c>
      <c r="K29" s="17">
        <v>46847</v>
      </c>
      <c r="L29" s="62">
        <v>43939</v>
      </c>
      <c r="M29" s="17">
        <v>47160</v>
      </c>
      <c r="N29" s="62">
        <v>51632</v>
      </c>
      <c r="O29" s="17">
        <v>53162</v>
      </c>
      <c r="P29" s="62">
        <v>55635</v>
      </c>
      <c r="Q29" s="17">
        <v>65400</v>
      </c>
      <c r="R29" s="62">
        <v>69351</v>
      </c>
      <c r="S29" s="17">
        <v>63414</v>
      </c>
      <c r="T29" s="62">
        <v>68960</v>
      </c>
      <c r="U29" s="17">
        <v>73787</v>
      </c>
      <c r="V29" s="62">
        <v>76093</v>
      </c>
      <c r="W29" s="17">
        <v>78627</v>
      </c>
      <c r="X29" s="62">
        <v>77244</v>
      </c>
      <c r="Y29" s="17">
        <v>82146</v>
      </c>
      <c r="Z29" s="62">
        <v>82419</v>
      </c>
      <c r="AA29" s="17">
        <v>83359</v>
      </c>
      <c r="AB29" s="62">
        <v>94394</v>
      </c>
      <c r="AC29" s="17">
        <v>95147</v>
      </c>
      <c r="AD29" s="62">
        <v>106362</v>
      </c>
      <c r="AE29" s="16">
        <v>122526</v>
      </c>
      <c r="AF29" s="18">
        <v>119566.90853252912</v>
      </c>
      <c r="AG29" s="18">
        <v>116755.81224125536</v>
      </c>
      <c r="AH29" s="18">
        <v>127721</v>
      </c>
      <c r="AI29" s="18">
        <v>133968</v>
      </c>
      <c r="AJ29" s="18">
        <v>159205.2372854139</v>
      </c>
      <c r="AK29" s="18">
        <v>172706.57356611485</v>
      </c>
      <c r="AL29" s="18">
        <v>163415.70803156969</v>
      </c>
      <c r="AM29" s="18">
        <v>174253.36728263542</v>
      </c>
      <c r="AN29" s="18">
        <v>191347</v>
      </c>
      <c r="AO29" s="50">
        <v>208716</v>
      </c>
      <c r="AP29" s="18">
        <v>223121</v>
      </c>
      <c r="AQ29" s="74">
        <f t="shared" ref="AQ29:AY29" si="23">SUM(AQ26:AQ28)</f>
        <v>246675.38578971426</v>
      </c>
      <c r="AR29" s="50">
        <f t="shared" si="23"/>
        <v>232956.03264662475</v>
      </c>
      <c r="AS29" s="50">
        <f t="shared" si="23"/>
        <v>247708.48780494108</v>
      </c>
      <c r="AT29" s="50">
        <f t="shared" si="23"/>
        <v>218704.94068134157</v>
      </c>
      <c r="AU29" s="18">
        <f t="shared" si="23"/>
        <v>263863.51409186638</v>
      </c>
      <c r="AV29" s="74">
        <f t="shared" si="23"/>
        <v>227179.65563925871</v>
      </c>
      <c r="AW29" s="18">
        <f t="shared" si="23"/>
        <v>318569</v>
      </c>
      <c r="AX29" s="18">
        <f t="shared" si="23"/>
        <v>312196</v>
      </c>
      <c r="AY29" s="18">
        <f t="shared" si="23"/>
        <v>377517</v>
      </c>
    </row>
    <row r="30" spans="1:51" x14ac:dyDescent="0.25">
      <c r="A30" s="55" t="s">
        <v>26</v>
      </c>
      <c r="B30" s="19">
        <v>25195</v>
      </c>
      <c r="C30" s="93">
        <v>29226</v>
      </c>
      <c r="D30" s="19">
        <v>38170</v>
      </c>
      <c r="E30" s="93">
        <v>35149</v>
      </c>
      <c r="F30" s="19">
        <v>38992</v>
      </c>
      <c r="G30" s="93">
        <v>44659</v>
      </c>
      <c r="H30" s="19">
        <v>53316</v>
      </c>
      <c r="I30" s="93">
        <v>58606</v>
      </c>
      <c r="J30" s="19">
        <v>59340</v>
      </c>
      <c r="K30" s="93">
        <v>57224</v>
      </c>
      <c r="L30" s="19">
        <v>56754</v>
      </c>
      <c r="M30" s="93">
        <v>65299</v>
      </c>
      <c r="N30" s="19">
        <v>70481</v>
      </c>
      <c r="O30" s="93">
        <v>72287</v>
      </c>
      <c r="P30" s="19">
        <v>63033</v>
      </c>
      <c r="Q30" s="93">
        <v>54995</v>
      </c>
      <c r="R30" s="19">
        <v>62190</v>
      </c>
      <c r="S30" s="93">
        <v>55358</v>
      </c>
      <c r="T30" s="19">
        <v>72795</v>
      </c>
      <c r="U30" s="93">
        <v>62296</v>
      </c>
      <c r="V30" s="19">
        <v>64622</v>
      </c>
      <c r="W30" s="93">
        <v>74517</v>
      </c>
      <c r="X30" s="19">
        <v>60701</v>
      </c>
      <c r="Y30" s="93">
        <v>101617</v>
      </c>
      <c r="Z30" s="19">
        <v>66111</v>
      </c>
      <c r="AA30" s="93">
        <v>89214</v>
      </c>
      <c r="AB30" s="19">
        <v>150526</v>
      </c>
      <c r="AC30" s="93">
        <v>148249</v>
      </c>
      <c r="AD30" s="19">
        <v>163424</v>
      </c>
      <c r="AE30" s="93">
        <v>145541</v>
      </c>
      <c r="AF30" s="25">
        <v>122474.08856394679</v>
      </c>
      <c r="AG30" s="22">
        <v>150336.06558290834</v>
      </c>
      <c r="AH30" s="22">
        <v>167894</v>
      </c>
      <c r="AI30" s="25">
        <v>186287</v>
      </c>
      <c r="AJ30" s="22">
        <v>175988.88537310186</v>
      </c>
      <c r="AK30" s="22">
        <v>160904.74808974392</v>
      </c>
      <c r="AL30" s="22">
        <v>136026.84937518995</v>
      </c>
      <c r="AM30" s="22">
        <v>90009.097192641872</v>
      </c>
      <c r="AN30" s="22">
        <v>68986</v>
      </c>
      <c r="AO30" s="22">
        <v>68408</v>
      </c>
      <c r="AP30" s="27">
        <v>114978</v>
      </c>
      <c r="AQ30" s="87">
        <v>98508.801867047354</v>
      </c>
      <c r="AR30" s="22">
        <v>106013.30159863908</v>
      </c>
      <c r="AS30" s="22">
        <v>139301.23704348545</v>
      </c>
      <c r="AT30" s="22">
        <v>151689.93811686017</v>
      </c>
      <c r="AU30" s="27">
        <v>123930.72998810065</v>
      </c>
      <c r="AV30" s="87">
        <v>200943.10490745658</v>
      </c>
      <c r="AW30" s="27">
        <v>185719</v>
      </c>
      <c r="AX30" s="27">
        <v>172146</v>
      </c>
      <c r="AY30" s="27">
        <v>204604</v>
      </c>
    </row>
    <row r="31" spans="1:51" x14ac:dyDescent="0.25">
      <c r="A31" s="6" t="s">
        <v>27</v>
      </c>
      <c r="B31" s="63">
        <v>1445</v>
      </c>
      <c r="C31" s="9">
        <v>1845</v>
      </c>
      <c r="D31" s="63">
        <v>1925</v>
      </c>
      <c r="E31" s="9">
        <v>2375</v>
      </c>
      <c r="F31" s="63">
        <v>2494</v>
      </c>
      <c r="G31" s="9">
        <v>3617</v>
      </c>
      <c r="H31" s="63">
        <v>3612</v>
      </c>
      <c r="I31" s="9">
        <v>3318</v>
      </c>
      <c r="J31" s="63">
        <v>3332</v>
      </c>
      <c r="K31" s="9">
        <v>4448</v>
      </c>
      <c r="L31" s="63">
        <v>3504</v>
      </c>
      <c r="M31" s="9">
        <v>5403</v>
      </c>
      <c r="N31" s="63">
        <v>6803</v>
      </c>
      <c r="O31" s="9">
        <v>7178</v>
      </c>
      <c r="P31" s="63">
        <v>8193</v>
      </c>
      <c r="Q31" s="9">
        <v>7506</v>
      </c>
      <c r="R31" s="63">
        <v>7718</v>
      </c>
      <c r="S31" s="9">
        <v>7412</v>
      </c>
      <c r="T31" s="63">
        <v>6441</v>
      </c>
      <c r="U31" s="9">
        <v>5361</v>
      </c>
      <c r="V31" s="63">
        <v>4623</v>
      </c>
      <c r="W31" s="9">
        <v>4913</v>
      </c>
      <c r="X31" s="63">
        <v>5589</v>
      </c>
      <c r="Y31" s="9">
        <v>5013</v>
      </c>
      <c r="Z31" s="63">
        <v>6787</v>
      </c>
      <c r="AA31" s="9">
        <v>6987</v>
      </c>
      <c r="AB31" s="63">
        <v>8158</v>
      </c>
      <c r="AC31" s="9">
        <v>8638</v>
      </c>
      <c r="AD31" s="63">
        <v>8076</v>
      </c>
      <c r="AE31" s="9">
        <v>6951</v>
      </c>
      <c r="AF31" s="25">
        <v>5935.0731554327022</v>
      </c>
      <c r="AG31" s="25">
        <v>7458.6125649051592</v>
      </c>
      <c r="AH31" s="25">
        <v>9638</v>
      </c>
      <c r="AI31" s="25">
        <v>11774</v>
      </c>
      <c r="AJ31" s="25">
        <v>6573.2556489048657</v>
      </c>
      <c r="AK31" s="25">
        <v>8353.6967648403388</v>
      </c>
      <c r="AL31" s="25">
        <v>9719.9771585356521</v>
      </c>
      <c r="AM31" s="26">
        <v>9519.7008313953957</v>
      </c>
      <c r="AN31" s="26">
        <v>9159</v>
      </c>
      <c r="AO31" s="26">
        <v>14309</v>
      </c>
      <c r="AP31" s="25">
        <v>12704</v>
      </c>
      <c r="AQ31" s="75">
        <v>11324.266364816351</v>
      </c>
      <c r="AR31" s="26">
        <v>11582.703610209603</v>
      </c>
      <c r="AS31" s="26">
        <v>11202.012753152796</v>
      </c>
      <c r="AT31" s="26">
        <v>10150.391343317973</v>
      </c>
      <c r="AU31" s="25">
        <v>8527.5264028376405</v>
      </c>
      <c r="AV31" s="75">
        <v>8847.8195999301843</v>
      </c>
      <c r="AW31" s="25">
        <v>10558</v>
      </c>
      <c r="AX31" s="25">
        <v>8655</v>
      </c>
      <c r="AY31" s="25">
        <v>10873</v>
      </c>
    </row>
    <row r="32" spans="1:51" x14ac:dyDescent="0.25">
      <c r="A32" s="6" t="s">
        <v>28</v>
      </c>
      <c r="B32" s="9"/>
      <c r="C32" s="9"/>
      <c r="D32" s="9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7"/>
      <c r="AQ32" s="87"/>
      <c r="AR32" s="82"/>
      <c r="AS32" s="82"/>
      <c r="AT32" s="82"/>
      <c r="AU32" s="85"/>
      <c r="AV32" s="90"/>
      <c r="AW32" s="85"/>
      <c r="AX32" s="85"/>
      <c r="AY32" s="85"/>
    </row>
    <row r="33" spans="1:51" x14ac:dyDescent="0.25">
      <c r="A33" s="5" t="s">
        <v>29</v>
      </c>
      <c r="B33" s="93">
        <v>23750</v>
      </c>
      <c r="C33" s="59">
        <v>27381</v>
      </c>
      <c r="D33" s="93">
        <v>36245</v>
      </c>
      <c r="E33" s="59">
        <v>32774</v>
      </c>
      <c r="F33" s="1">
        <v>36498</v>
      </c>
      <c r="G33" s="1">
        <v>41042</v>
      </c>
      <c r="H33" s="1">
        <v>49704</v>
      </c>
      <c r="I33" s="1">
        <v>55288</v>
      </c>
      <c r="J33" s="1">
        <v>56008</v>
      </c>
      <c r="K33" s="1">
        <v>52776</v>
      </c>
      <c r="L33" s="1">
        <v>53250</v>
      </c>
      <c r="M33" s="1">
        <v>59896</v>
      </c>
      <c r="N33" s="1">
        <v>63651</v>
      </c>
      <c r="O33" s="1">
        <v>65109</v>
      </c>
      <c r="P33" s="1">
        <v>54840</v>
      </c>
      <c r="Q33" s="1">
        <v>47489</v>
      </c>
      <c r="R33" s="1">
        <v>54472</v>
      </c>
      <c r="S33" s="1">
        <v>47945</v>
      </c>
      <c r="T33" s="1">
        <v>66354</v>
      </c>
      <c r="U33" s="1">
        <v>56935</v>
      </c>
      <c r="V33" s="1">
        <v>59999</v>
      </c>
      <c r="W33" s="1">
        <v>69604</v>
      </c>
      <c r="X33" s="1">
        <v>55111</v>
      </c>
      <c r="Y33" s="1">
        <v>96604</v>
      </c>
      <c r="Z33" s="1">
        <v>59324</v>
      </c>
      <c r="AA33" s="1">
        <v>82227</v>
      </c>
      <c r="AB33" s="1">
        <v>142368</v>
      </c>
      <c r="AC33" s="1">
        <v>139611</v>
      </c>
      <c r="AD33" s="1">
        <v>155349</v>
      </c>
      <c r="AE33" s="1">
        <v>138590</v>
      </c>
      <c r="AF33" s="65">
        <v>116539.01540851408</v>
      </c>
      <c r="AG33" s="66">
        <v>142877.45301800317</v>
      </c>
      <c r="AH33" s="66">
        <v>158255</v>
      </c>
      <c r="AI33" s="65">
        <v>174513</v>
      </c>
      <c r="AJ33" s="66">
        <v>169415.629724197</v>
      </c>
      <c r="AK33" s="66">
        <v>152551.05132490359</v>
      </c>
      <c r="AL33" s="66">
        <v>126306.8722166543</v>
      </c>
      <c r="AM33" s="66">
        <v>80489.396361246472</v>
      </c>
      <c r="AN33" s="66">
        <v>59130</v>
      </c>
      <c r="AO33" s="66">
        <v>54099</v>
      </c>
      <c r="AP33" s="65">
        <v>102274</v>
      </c>
      <c r="AQ33" s="76">
        <v>87184.53550223101</v>
      </c>
      <c r="AR33" s="66">
        <v>94430.597988429479</v>
      </c>
      <c r="AS33" s="66">
        <v>128099.22429033266</v>
      </c>
      <c r="AT33" s="66">
        <v>141539.54677354218</v>
      </c>
      <c r="AU33" s="65">
        <v>115403.20358526301</v>
      </c>
      <c r="AV33" s="76">
        <v>192095.28530752638</v>
      </c>
      <c r="AW33" s="65">
        <v>175161</v>
      </c>
      <c r="AX33" s="65">
        <v>163492</v>
      </c>
      <c r="AY33" s="65">
        <v>193731</v>
      </c>
    </row>
    <row r="34" spans="1:51" x14ac:dyDescent="0.25">
      <c r="A34" s="2" t="s">
        <v>30</v>
      </c>
      <c r="B34" s="93">
        <v>52544.24778761062</v>
      </c>
      <c r="C34" s="19">
        <v>54219.801980198019</v>
      </c>
      <c r="D34" s="93">
        <v>65542.495479204328</v>
      </c>
      <c r="E34" s="19">
        <v>60692.592592592591</v>
      </c>
      <c r="F34" s="1">
        <v>59931.034482758616</v>
      </c>
      <c r="G34" s="1">
        <v>66196.774193548394</v>
      </c>
      <c r="H34" s="1">
        <v>80688.311688311689</v>
      </c>
      <c r="I34" s="1">
        <v>83152</v>
      </c>
      <c r="J34" s="1">
        <v>80470</v>
      </c>
      <c r="K34" s="1">
        <v>72694</v>
      </c>
      <c r="L34" s="1">
        <v>67834</v>
      </c>
      <c r="M34" s="1">
        <v>48342</v>
      </c>
      <c r="N34" s="1">
        <v>51581</v>
      </c>
      <c r="O34" s="1">
        <v>52338</v>
      </c>
      <c r="P34" s="1">
        <v>44297</v>
      </c>
      <c r="Q34" s="1">
        <v>39443</v>
      </c>
      <c r="R34" s="1">
        <v>46241</v>
      </c>
      <c r="S34" s="1">
        <v>41475</v>
      </c>
      <c r="T34" s="1">
        <v>59086</v>
      </c>
      <c r="U34" s="1">
        <v>52234</v>
      </c>
      <c r="V34" s="1">
        <v>57581</v>
      </c>
      <c r="W34" s="1">
        <v>72353</v>
      </c>
      <c r="X34" s="1">
        <v>57051</v>
      </c>
      <c r="Y34" s="1">
        <v>99797</v>
      </c>
      <c r="Z34" s="1">
        <v>61096</v>
      </c>
      <c r="AA34" s="1">
        <v>84509</v>
      </c>
      <c r="AB34" s="1">
        <v>145292</v>
      </c>
      <c r="AC34" s="1">
        <v>137069</v>
      </c>
      <c r="AD34" s="1">
        <v>150808</v>
      </c>
      <c r="AE34" s="1">
        <v>131526</v>
      </c>
      <c r="AF34" s="27">
        <v>112851.725465839</v>
      </c>
      <c r="AG34" s="22">
        <v>141315.1158838679</v>
      </c>
      <c r="AH34" s="22">
        <v>154994</v>
      </c>
      <c r="AI34" s="27">
        <v>170924</v>
      </c>
      <c r="AJ34" s="22">
        <v>169077.47477464771</v>
      </c>
      <c r="AK34" s="22">
        <v>152856.76485461282</v>
      </c>
      <c r="AL34" s="22">
        <v>126559.99220105642</v>
      </c>
      <c r="AM34" s="22">
        <v>85700.12209716106</v>
      </c>
      <c r="AN34" s="22">
        <v>62112</v>
      </c>
      <c r="AO34" s="22">
        <v>56397</v>
      </c>
      <c r="AP34" s="27">
        <v>107621</v>
      </c>
      <c r="AQ34" s="87">
        <v>95220.77270195981</v>
      </c>
      <c r="AR34" s="22">
        <v>100565.06708032958</v>
      </c>
      <c r="AS34" s="22">
        <v>143448.17949645314</v>
      </c>
      <c r="AT34" s="22">
        <v>152356.88565505081</v>
      </c>
      <c r="AU34" s="27">
        <v>124054.47252603425</v>
      </c>
      <c r="AV34" s="87">
        <v>202343.76072028815</v>
      </c>
      <c r="AW34" s="27">
        <v>182282</v>
      </c>
      <c r="AX34" s="27">
        <v>171622</v>
      </c>
      <c r="AY34" s="27">
        <v>202303</v>
      </c>
    </row>
    <row r="35" spans="1:51" x14ac:dyDescent="0.25">
      <c r="A35" s="56" t="s">
        <v>31</v>
      </c>
      <c r="B35" s="94">
        <v>44063.079777365492</v>
      </c>
      <c r="C35" s="60">
        <v>51371.482176360223</v>
      </c>
      <c r="D35" s="94">
        <v>65900</v>
      </c>
      <c r="E35" s="60">
        <v>57599.29701230229</v>
      </c>
      <c r="F35" s="8">
        <v>64658</v>
      </c>
      <c r="G35" s="8">
        <v>65073</v>
      </c>
      <c r="H35" s="8">
        <v>79750</v>
      </c>
      <c r="I35" s="8">
        <v>89899</v>
      </c>
      <c r="J35" s="8">
        <v>90628</v>
      </c>
      <c r="K35" s="8">
        <v>83905</v>
      </c>
      <c r="L35" s="8">
        <v>84256</v>
      </c>
      <c r="M35" s="8">
        <v>93734</v>
      </c>
      <c r="N35" s="8">
        <v>97666</v>
      </c>
      <c r="O35" s="8">
        <v>94635</v>
      </c>
      <c r="P35" s="8">
        <v>80766</v>
      </c>
      <c r="Q35" s="8">
        <v>70146</v>
      </c>
      <c r="R35" s="8">
        <v>81789.789789789793</v>
      </c>
      <c r="S35" s="8">
        <v>71989.489489489482</v>
      </c>
      <c r="T35" s="8">
        <v>95611</v>
      </c>
      <c r="U35" s="8">
        <v>86265</v>
      </c>
      <c r="V35" s="8">
        <v>96306</v>
      </c>
      <c r="W35" s="8">
        <v>119594</v>
      </c>
      <c r="X35" s="8">
        <v>95348</v>
      </c>
      <c r="Y35" s="8">
        <v>166845</v>
      </c>
      <c r="Z35" s="8">
        <v>100379</v>
      </c>
      <c r="AA35" s="8">
        <v>138663</v>
      </c>
      <c r="AB35" s="8">
        <v>232945</v>
      </c>
      <c r="AC35" s="8">
        <v>224747</v>
      </c>
      <c r="AD35" s="8">
        <v>252131</v>
      </c>
      <c r="AE35" s="8">
        <v>224546</v>
      </c>
      <c r="AF35" s="28">
        <v>193661.80214849274</v>
      </c>
      <c r="AG35" s="23">
        <v>243570.08894396716</v>
      </c>
      <c r="AH35" s="23">
        <v>268869</v>
      </c>
      <c r="AI35" s="28">
        <v>296791</v>
      </c>
      <c r="AJ35" s="23">
        <v>295149.18070417602</v>
      </c>
      <c r="AK35" s="23">
        <v>266232.20126510219</v>
      </c>
      <c r="AL35" s="23">
        <v>221202.92857557672</v>
      </c>
      <c r="AM35" s="23">
        <v>141956.60733905906</v>
      </c>
      <c r="AN35" s="23">
        <v>103556</v>
      </c>
      <c r="AO35" s="23">
        <v>94527</v>
      </c>
      <c r="AP35" s="28">
        <v>178080</v>
      </c>
      <c r="AQ35" s="70">
        <v>151441.73833187998</v>
      </c>
      <c r="AR35" s="23">
        <v>162251.88657805754</v>
      </c>
      <c r="AS35" s="23">
        <v>229157.8252063196</v>
      </c>
      <c r="AT35" s="23">
        <v>252749.19066703963</v>
      </c>
      <c r="AU35" s="28">
        <v>207001.26203634619</v>
      </c>
      <c r="AV35" s="70">
        <v>341806.55748670176</v>
      </c>
      <c r="AW35" s="28">
        <v>311674</v>
      </c>
      <c r="AX35" s="28">
        <v>291429</v>
      </c>
      <c r="AY35" s="28">
        <v>345332</v>
      </c>
    </row>
    <row r="36" spans="1:51" x14ac:dyDescent="0.25">
      <c r="A36" s="57" t="s">
        <v>32</v>
      </c>
      <c r="B36" s="34">
        <v>452</v>
      </c>
      <c r="C36" s="34">
        <v>505</v>
      </c>
      <c r="D36" s="34">
        <v>553</v>
      </c>
      <c r="E36" s="34">
        <v>540</v>
      </c>
      <c r="F36" s="34">
        <v>609</v>
      </c>
      <c r="G36" s="34">
        <v>620</v>
      </c>
      <c r="H36" s="34">
        <v>616</v>
      </c>
      <c r="I36" s="34">
        <v>665</v>
      </c>
      <c r="J36" s="34">
        <v>696</v>
      </c>
      <c r="K36" s="34">
        <v>726</v>
      </c>
      <c r="L36" s="34">
        <v>785</v>
      </c>
      <c r="M36" s="34">
        <v>1239</v>
      </c>
      <c r="N36" s="34">
        <v>1234</v>
      </c>
      <c r="O36" s="34">
        <v>1244</v>
      </c>
      <c r="P36" s="34">
        <v>1238</v>
      </c>
      <c r="Q36" s="34">
        <v>1204</v>
      </c>
      <c r="R36" s="7">
        <v>1178</v>
      </c>
      <c r="S36" s="7">
        <v>1156</v>
      </c>
      <c r="T36" s="7">
        <v>1123</v>
      </c>
      <c r="U36" s="7">
        <v>1090</v>
      </c>
      <c r="V36" s="7">
        <v>1042</v>
      </c>
      <c r="W36" s="7">
        <v>962</v>
      </c>
      <c r="X36" s="7">
        <v>966</v>
      </c>
      <c r="Y36" s="7">
        <v>968</v>
      </c>
      <c r="Z36" s="7">
        <v>971</v>
      </c>
      <c r="AA36" s="7">
        <v>973</v>
      </c>
      <c r="AB36" s="7">
        <v>980</v>
      </c>
      <c r="AC36" s="7">
        <v>1019</v>
      </c>
      <c r="AD36" s="7">
        <v>1030</v>
      </c>
      <c r="AE36" s="7">
        <v>1054</v>
      </c>
      <c r="AF36" s="24">
        <v>1032.6737577777776</v>
      </c>
      <c r="AG36" s="24">
        <v>1011.0556972222221</v>
      </c>
      <c r="AH36" s="24">
        <v>1021</v>
      </c>
      <c r="AI36" s="24">
        <v>1021</v>
      </c>
      <c r="AJ36" s="24">
        <v>1002</v>
      </c>
      <c r="AK36" s="24">
        <v>998</v>
      </c>
      <c r="AL36" s="24">
        <v>998</v>
      </c>
      <c r="AM36" s="26">
        <v>939.19815271666687</v>
      </c>
      <c r="AN36" s="26">
        <v>952</v>
      </c>
      <c r="AO36" s="26">
        <v>959</v>
      </c>
      <c r="AP36" s="25">
        <v>950</v>
      </c>
      <c r="AQ36" s="75">
        <v>915.60415892777769</v>
      </c>
      <c r="AR36" s="26">
        <v>939</v>
      </c>
      <c r="AS36" s="26">
        <v>893</v>
      </c>
      <c r="AT36" s="26">
        <v>929</v>
      </c>
      <c r="AU36" s="25">
        <v>930.26233746666662</v>
      </c>
      <c r="AV36" s="75">
        <v>949.3511666666667</v>
      </c>
      <c r="AW36" s="25">
        <v>961</v>
      </c>
      <c r="AX36" s="25">
        <v>953</v>
      </c>
      <c r="AY36" s="25">
        <v>958</v>
      </c>
    </row>
    <row r="37" spans="1:51" ht="15.75" thickBot="1" x14ac:dyDescent="0.3">
      <c r="A37" s="58" t="s">
        <v>33</v>
      </c>
      <c r="B37" s="42">
        <v>539</v>
      </c>
      <c r="C37" s="42">
        <v>533</v>
      </c>
      <c r="D37" s="42">
        <v>550</v>
      </c>
      <c r="E37" s="42">
        <v>569</v>
      </c>
      <c r="F37" s="42">
        <v>588</v>
      </c>
      <c r="G37" s="42">
        <v>592</v>
      </c>
      <c r="H37" s="42">
        <v>617</v>
      </c>
      <c r="I37" s="42">
        <v>615</v>
      </c>
      <c r="J37" s="42">
        <v>618</v>
      </c>
      <c r="K37" s="42">
        <v>629</v>
      </c>
      <c r="L37" s="42">
        <v>632</v>
      </c>
      <c r="M37" s="42">
        <v>639</v>
      </c>
      <c r="N37" s="42">
        <v>647</v>
      </c>
      <c r="O37" s="42">
        <v>688</v>
      </c>
      <c r="P37" s="42">
        <v>679</v>
      </c>
      <c r="Q37" s="42">
        <v>675</v>
      </c>
      <c r="R37" s="42">
        <v>666</v>
      </c>
      <c r="S37" s="42">
        <v>666</v>
      </c>
      <c r="T37" s="42">
        <v>662</v>
      </c>
      <c r="U37" s="42">
        <v>661</v>
      </c>
      <c r="V37" s="42">
        <v>626</v>
      </c>
      <c r="W37" s="42">
        <v>582</v>
      </c>
      <c r="X37" s="42">
        <v>578</v>
      </c>
      <c r="Y37" s="42">
        <v>579</v>
      </c>
      <c r="Z37" s="42">
        <v>591</v>
      </c>
      <c r="AA37" s="42">
        <v>593</v>
      </c>
      <c r="AB37" s="42">
        <v>611</v>
      </c>
      <c r="AC37" s="42">
        <v>621</v>
      </c>
      <c r="AD37" s="42">
        <v>616</v>
      </c>
      <c r="AE37" s="42">
        <v>617</v>
      </c>
      <c r="AF37" s="43">
        <v>601.765625</v>
      </c>
      <c r="AG37" s="43">
        <v>586.59687499999995</v>
      </c>
      <c r="AH37" s="43">
        <v>589</v>
      </c>
      <c r="AI37" s="43">
        <v>588</v>
      </c>
      <c r="AJ37" s="43">
        <v>574</v>
      </c>
      <c r="AK37" s="43">
        <v>573</v>
      </c>
      <c r="AL37" s="43">
        <v>571</v>
      </c>
      <c r="AM37" s="44">
        <v>567</v>
      </c>
      <c r="AN37" s="44">
        <v>571</v>
      </c>
      <c r="AO37" s="44">
        <v>572</v>
      </c>
      <c r="AP37" s="43">
        <v>574</v>
      </c>
      <c r="AQ37" s="77">
        <v>575.69687499999998</v>
      </c>
      <c r="AR37" s="44">
        <v>582</v>
      </c>
      <c r="AS37" s="44">
        <v>559</v>
      </c>
      <c r="AT37" s="44">
        <v>560</v>
      </c>
      <c r="AU37" s="43">
        <v>557.5</v>
      </c>
      <c r="AV37" s="77">
        <v>562</v>
      </c>
      <c r="AW37" s="43">
        <v>562</v>
      </c>
      <c r="AX37" s="43">
        <v>561</v>
      </c>
      <c r="AY37" s="43">
        <v>561</v>
      </c>
    </row>
    <row r="39" spans="1:51" x14ac:dyDescent="0.25">
      <c r="A39" s="45" t="s">
        <v>34</v>
      </c>
    </row>
    <row r="40" spans="1:51" x14ac:dyDescent="0.25">
      <c r="A40" s="95" t="s">
        <v>37</v>
      </c>
    </row>
    <row r="41" spans="1:51" x14ac:dyDescent="0.25">
      <c r="A41" s="95" t="s">
        <v>38</v>
      </c>
    </row>
    <row r="42" spans="1:51" x14ac:dyDescent="0.25">
      <c r="A42" s="95" t="s">
        <v>39</v>
      </c>
    </row>
    <row r="43" spans="1:51" x14ac:dyDescent="0.25">
      <c r="A43" s="95" t="s">
        <v>40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168210-fdb4-4a59-9fef-022f85e96c4b" xsi:nil="true"/>
    <lcf76f155ced4ddcb4097134ff3c332f xmlns="225b6f96-8e78-48da-a09e-3f2d237ab50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AADAEC2DB52458AE3E6E3ACEB19B4" ma:contentTypeVersion="15" ma:contentTypeDescription="Create a new document." ma:contentTypeScope="" ma:versionID="86529e943eb254ac529261bdd5babb26">
  <xsd:schema xmlns:xsd="http://www.w3.org/2001/XMLSchema" xmlns:xs="http://www.w3.org/2001/XMLSchema" xmlns:p="http://schemas.microsoft.com/office/2006/metadata/properties" xmlns:ns2="225b6f96-8e78-48da-a09e-3f2d237ab504" xmlns:ns3="00168210-fdb4-4a59-9fef-022f85e96c4b" targetNamespace="http://schemas.microsoft.com/office/2006/metadata/properties" ma:root="true" ma:fieldsID="c963cc135cb1be34caaa066b0bedd5af" ns2:_="" ns3:_="">
    <xsd:import namespace="225b6f96-8e78-48da-a09e-3f2d237ab504"/>
    <xsd:import namespace="00168210-fdb4-4a59-9fef-022f85e96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b6f96-8e78-48da-a09e-3f2d237ab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6604e5-85fc-4cf3-94b4-3dc3f98deb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68210-fdb4-4a59-9fef-022f85e96c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3c6af3-e683-4daa-8e01-b520b6a6c4f3}" ma:internalName="TaxCatchAll" ma:showField="CatchAllData" ma:web="00168210-fdb4-4a59-9fef-022f85e96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CD780-7074-44D8-AE34-B3CC62BA3F9E}">
  <ds:schemaRefs>
    <ds:schemaRef ds:uri="http://schemas.microsoft.com/office/infopath/2007/PartnerControls"/>
    <ds:schemaRef ds:uri="http://purl.org/dc/elements/1.1/"/>
    <ds:schemaRef ds:uri="http://purl.org/dc/dcmitype/"/>
    <ds:schemaRef ds:uri="225b6f96-8e78-48da-a09e-3f2d237ab504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00168210-fdb4-4a59-9fef-022f85e96c4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493BEA-3E8A-4525-B13A-E8217B3DFD03}"/>
</file>

<file path=customXml/itemProps3.xml><?xml version="1.0" encoding="utf-8"?>
<ds:datastoreItem xmlns:ds="http://schemas.openxmlformats.org/officeDocument/2006/customXml" ds:itemID="{24787DF8-6082-4D84-898C-5B3542D53D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2025-12-08T09:16:45Z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0x010100CA4AADAEC2DB52458AE3E6E3ACEB19B4</vt:lpwstr>
  </property>
  <property fmtid="{D5CDD505-2E9C-101B-9397-08002B2CF9AE}" pid="3" name="MediaServiceImageTags">
    <vt:lpwstr/>
  </property>
</Properties>
</file>